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Zał. 1 rozdziały" sheetId="1" r:id="rId1"/>
    <sheet name="Arkusz1" sheetId="2" r:id="rId2"/>
    <sheet name="Nr 6" sheetId="3" r:id="rId3"/>
    <sheet name="Arkusz1 (2)" sheetId="4" r:id="rId4"/>
  </sheets>
  <definedNames/>
  <calcPr fullCalcOnLoad="1"/>
</workbook>
</file>

<file path=xl/sharedStrings.xml><?xml version="1.0" encoding="utf-8"?>
<sst xmlns="http://schemas.openxmlformats.org/spreadsheetml/2006/main" count="172" uniqueCount="105">
  <si>
    <t xml:space="preserve">                          pomiędzy rozdziałami w ramach tego samego działu</t>
  </si>
  <si>
    <t>Lp.</t>
  </si>
  <si>
    <t>Dz.</t>
  </si>
  <si>
    <t>Rozdz.</t>
  </si>
  <si>
    <t>Nazwa jednostki organizacyjnej J.S.T.</t>
  </si>
  <si>
    <t>Z m n i e j s z e n i a</t>
  </si>
  <si>
    <t>Razem:</t>
  </si>
  <si>
    <t>Z w i ę k s z e n i a</t>
  </si>
  <si>
    <t>§ 4010</t>
  </si>
  <si>
    <t>§ 4300</t>
  </si>
  <si>
    <t>§ 4260</t>
  </si>
  <si>
    <t>§ 4110</t>
  </si>
  <si>
    <t>§ 4210</t>
  </si>
  <si>
    <t>Zespół Szkół Ekonomicznych</t>
  </si>
  <si>
    <t>Specjalny Ośrodek Szkolno-Wychow. Nr 2</t>
  </si>
  <si>
    <t>801</t>
  </si>
  <si>
    <t>III Liceum Ogólnokształcące</t>
  </si>
  <si>
    <t>80130</t>
  </si>
  <si>
    <t>Zespół Szkół Zawodowych Nr 1</t>
  </si>
  <si>
    <t>Starostwo Powiatowe</t>
  </si>
  <si>
    <t>854</t>
  </si>
  <si>
    <t>85403</t>
  </si>
  <si>
    <t>Ogółem:</t>
  </si>
  <si>
    <t>§ 3110</t>
  </si>
  <si>
    <t>§ 4120</t>
  </si>
  <si>
    <t>Zespół Placówek dla Niepełnosprawnych Ruchowo</t>
  </si>
  <si>
    <t>II Liceum Ogólnokształcące</t>
  </si>
  <si>
    <t>Powiatowe Centrum Pomocy Rodzinie</t>
  </si>
  <si>
    <t>Zespół Placówek Specjalnych (Specjalny Ośrodek Szkolno-Wychowawczy Nr 3</t>
  </si>
  <si>
    <t xml:space="preserve">Razem 854 </t>
  </si>
  <si>
    <t>Zespół SzkółPonadgimnazjalnych Nr 4</t>
  </si>
  <si>
    <t>Centrum Kształcenia Praktycznego</t>
  </si>
  <si>
    <t>80140</t>
  </si>
  <si>
    <t>80146</t>
  </si>
  <si>
    <t>852</t>
  </si>
  <si>
    <t>85218</t>
  </si>
  <si>
    <t>85421</t>
  </si>
  <si>
    <t xml:space="preserve">     Zmiany w planie wydatków budżetowych polegające na przeniesieniu kwot </t>
  </si>
  <si>
    <t>Załącznik nr 1                                                                 do uchwały Zarządu powiatu Nr 42/65/2006                     z dnia 19 września 2006</t>
  </si>
  <si>
    <t>Razem 801:</t>
  </si>
  <si>
    <t>Razem 80120:</t>
  </si>
  <si>
    <t>Zarządu Powiatu Skarżyskiego</t>
  </si>
  <si>
    <t>Wydatki inwestycyjne na okres roku budżetowego</t>
  </si>
  <si>
    <t>w zł</t>
  </si>
  <si>
    <t>Zadanie inwestycyjne</t>
  </si>
  <si>
    <t>Jednostka organizacyjna realizująca program lub koordynująca jego wykonanie</t>
  </si>
  <si>
    <t>Dział</t>
  </si>
  <si>
    <t>Rozdział</t>
  </si>
  <si>
    <t xml:space="preserve">Łączne nakłady finansowe                              </t>
  </si>
  <si>
    <t xml:space="preserve">Wysokość wydatków w roku budżetowym 2006 </t>
  </si>
  <si>
    <t>Źródła finasnowania wydatków:</t>
  </si>
  <si>
    <t>dochody własne</t>
  </si>
  <si>
    <t>dotacje</t>
  </si>
  <si>
    <t>kredyty           i pożyczki</t>
  </si>
  <si>
    <t>środki z innych źródeł</t>
  </si>
  <si>
    <t>kwota</t>
  </si>
  <si>
    <t>pochodzęce z:</t>
  </si>
  <si>
    <t>Przebudowa ul. Krasińskiego                                              od Al. Piłsudskiego do Al. Niepodległości</t>
  </si>
  <si>
    <t>Zarząd Dróg Powiatowych</t>
  </si>
  <si>
    <t>Przebudowa ul. Norwida od ul. Prusa do                            ul. Paryskiej</t>
  </si>
  <si>
    <t>Przebudowa ul. Szkolnej na całym odcinku</t>
  </si>
  <si>
    <t>Przebudowa ul. 1-go Maja na odcinku od ul. Kościuszki do ul. 11-go listopada</t>
  </si>
  <si>
    <t>Przebudowa mostu w ciągu drogi powiatowej                                                       nr 0556T w m. Skarżysko-Kościelne</t>
  </si>
  <si>
    <t>Przebudowa drogi powiatowej nr 0555T Świerczek - Skarżysko-Kościelne</t>
  </si>
  <si>
    <t>Zakup komputerów z oprogramowaniem Eurofinanse</t>
  </si>
  <si>
    <t>Zakup sygnalizatorów świetlnych                      (skrzyżowanie Al. Piłsudskiego                                                 z Al. Niepodległości w Skarżysku-Kam.)</t>
  </si>
  <si>
    <t>Razem:  dział 600</t>
  </si>
  <si>
    <t>Komputeryzacja w budynku Starostwa                                        II etap</t>
  </si>
  <si>
    <t>Razem:  dział 750</t>
  </si>
  <si>
    <t>Komputeryzacja w Centrum Kształcenia Praktycznego współfinansowane ze środków UE</t>
  </si>
  <si>
    <t>Przebudowa części budynku Zespołu Szkół Zawodowych Nr 1 na potrzeby Ośrodka Wsparcia</t>
  </si>
  <si>
    <t>Współfinansowanie zakupu samochodu w ramach środków PFRON</t>
  </si>
  <si>
    <t>Załącznik Nr 1</t>
  </si>
  <si>
    <t>do Uchwały Nr 47/72/2006</t>
  </si>
  <si>
    <t>z dnia 31.10.2006 r.</t>
  </si>
  <si>
    <t xml:space="preserve">Lp </t>
  </si>
  <si>
    <t>Nazwa jednostki organizacyjnej</t>
  </si>
  <si>
    <t>Kwota ogólna</t>
  </si>
  <si>
    <t xml:space="preserve">w tym </t>
  </si>
  <si>
    <t>§ 3248</t>
  </si>
  <si>
    <t>§ 3249</t>
  </si>
  <si>
    <t>§ 4018</t>
  </si>
  <si>
    <t>§ 4019</t>
  </si>
  <si>
    <t>§ 4218</t>
  </si>
  <si>
    <t>§ 4219</t>
  </si>
  <si>
    <t>§ 2318</t>
  </si>
  <si>
    <t>§ 2319</t>
  </si>
  <si>
    <t>I Liceum Ogólnokształcące</t>
  </si>
  <si>
    <t>Zespół Szkół Ponadgimnazjalnych Nr 4</t>
  </si>
  <si>
    <t>Zespół Szkół Ponadgimnazjalnych Nr 3</t>
  </si>
  <si>
    <t>Zespół Szkół Budowlanych</t>
  </si>
  <si>
    <t>Techniczne Zakłady Naukowe</t>
  </si>
  <si>
    <t>Starostwo Powiatowe w tym:</t>
  </si>
  <si>
    <t>- Niepubliczne Technikum</t>
  </si>
  <si>
    <t>- Zespół Szkół w Suchedniowie</t>
  </si>
  <si>
    <t>Razem</t>
  </si>
  <si>
    <t>Zwiększenie planowanych wydatków na nagrody z okazji "Dnia Nauczyciela" nastąpiło w niżej wymienionych jednostkach organizacyjnych</t>
  </si>
  <si>
    <t xml:space="preserve">Razem </t>
  </si>
  <si>
    <t>Uwagi</t>
  </si>
  <si>
    <t xml:space="preserve"> </t>
  </si>
  <si>
    <t>Specjalny Ośr. Szkol.-Wych. Nr 1</t>
  </si>
  <si>
    <t>Specjalny Ośr. Szkol.-Wych. Nr 2</t>
  </si>
  <si>
    <t>Zespół Placówek Specjalnych (Sp.Ośr. Szk.-Wych. Nr 3)</t>
  </si>
  <si>
    <t>RAZEM</t>
  </si>
  <si>
    <t>Zespół Placówek Opieki, Wych.              i Interwencji Kryzysowej "Przystań"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</si>
</sst>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#,##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;[Red]0.00"/>
    <numFmt numFmtId="178" formatCode="[$-415]d\ mmmm\ yyyy"/>
    <numFmt numFmtId="179" formatCode="#,##0.00;[Red]#,##0.00"/>
    <numFmt numFmtId="180" formatCode="#,##0.00\ _z_ł;[Red]#,##0.00\ _z_ł"/>
    <numFmt numFmtId="181" formatCode="00\-000"/>
    <numFmt numFmtId="182" formatCode="0;[Red]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#.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name val="Arial CE"/>
      <family val="0"/>
    </font>
    <font>
      <sz val="9.5"/>
      <name val="Times New Roman CE"/>
      <family val="1"/>
    </font>
    <font>
      <b/>
      <sz val="9.5"/>
      <name val="Times New Roman CE"/>
      <family val="0"/>
    </font>
    <font>
      <b/>
      <sz val="9"/>
      <name val="Times New Roman CE"/>
      <family val="0"/>
    </font>
    <font>
      <sz val="12"/>
      <name val="Times New Roman CE"/>
      <family val="1"/>
    </font>
    <font>
      <b/>
      <sz val="12"/>
      <name val="Calisto MT"/>
      <family val="1"/>
    </font>
    <font>
      <sz val="9"/>
      <name val="Times New Roman CE"/>
      <family val="1"/>
    </font>
    <font>
      <b/>
      <sz val="11"/>
      <name val="Calisto MT"/>
      <family val="1"/>
    </font>
    <font>
      <b/>
      <sz val="9"/>
      <name val="Calisto MT"/>
      <family val="1"/>
    </font>
    <font>
      <b/>
      <sz val="10.5"/>
      <name val="Calisto MT"/>
      <family val="1"/>
    </font>
    <font>
      <sz val="10"/>
      <name val="Times New Roman CE"/>
      <family val="1"/>
    </font>
    <font>
      <b/>
      <sz val="10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 CE"/>
      <family val="1"/>
    </font>
    <font>
      <sz val="11.5"/>
      <name val="Times New Roman"/>
      <family val="1"/>
    </font>
    <font>
      <b/>
      <sz val="12"/>
      <name val="Times New Roman CE"/>
      <family val="0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0" fontId="7" fillId="0" borderId="0" xfId="0" applyAlignment="1">
      <alignment horizontal="center" vertical="center"/>
    </xf>
    <xf numFmtId="0" fontId="7" fillId="0" borderId="0" xfId="0" applyAlignment="1">
      <alignment vertical="center"/>
    </xf>
    <xf numFmtId="0" fontId="7" fillId="0" borderId="0" xfId="0" applyBorder="1" applyAlignment="1">
      <alignment vertical="center"/>
    </xf>
    <xf numFmtId="0" fontId="12" fillId="0" borderId="0" xfId="0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5" fillId="0" borderId="3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3" xfId="0" applyFont="1" applyAlignment="1">
      <alignment horizontal="center" vertical="top"/>
    </xf>
    <xf numFmtId="0" fontId="14" fillId="0" borderId="3" xfId="0" applyFont="1" applyAlignment="1">
      <alignment horizontal="left" vertical="top" wrapText="1"/>
    </xf>
    <xf numFmtId="3" fontId="13" fillId="0" borderId="3" xfId="0" applyNumberFormat="1" applyFont="1" applyAlignment="1">
      <alignment horizontal="right" vertical="top"/>
    </xf>
    <xf numFmtId="49" fontId="16" fillId="0" borderId="3" xfId="0" applyFont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right" vertical="top"/>
    </xf>
    <xf numFmtId="0" fontId="14" fillId="0" borderId="6" xfId="0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right" vertical="center"/>
    </xf>
    <xf numFmtId="0" fontId="14" fillId="0" borderId="3" xfId="0" applyFont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3" fontId="13" fillId="2" borderId="3" xfId="0" applyNumberFormat="1" applyFont="1" applyFill="1" applyAlignment="1">
      <alignment horizontal="right" vertical="center"/>
    </xf>
    <xf numFmtId="49" fontId="16" fillId="2" borderId="3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2" fontId="15" fillId="0" borderId="8" xfId="0" applyNumberFormat="1" applyFont="1" applyBorder="1" applyAlignment="1">
      <alignment vertical="center"/>
    </xf>
    <xf numFmtId="172" fontId="13" fillId="0" borderId="8" xfId="0" applyNumberFormat="1" applyFont="1" applyBorder="1" applyAlignment="1">
      <alignment vertical="center"/>
    </xf>
    <xf numFmtId="172" fontId="15" fillId="0" borderId="5" xfId="0" applyNumberFormat="1" applyFont="1" applyBorder="1" applyAlignment="1">
      <alignment vertical="center"/>
    </xf>
    <xf numFmtId="172" fontId="13" fillId="0" borderId="5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3" fillId="2" borderId="3" xfId="0" applyNumberFormat="1" applyFont="1" applyFill="1" applyAlignment="1">
      <alignment horizontal="right" vertical="top"/>
    </xf>
    <xf numFmtId="172" fontId="18" fillId="0" borderId="5" xfId="0" applyNumberFormat="1" applyFont="1" applyBorder="1" applyAlignment="1">
      <alignment vertical="center"/>
    </xf>
    <xf numFmtId="3" fontId="13" fillId="0" borderId="3" xfId="0" applyNumberFormat="1" applyFont="1" applyAlignment="1">
      <alignment horizontal="right" vertical="center"/>
    </xf>
    <xf numFmtId="0" fontId="7" fillId="0" borderId="10" xfId="0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172" fontId="12" fillId="0" borderId="3" xfId="0" applyNumberFormat="1" applyFont="1" applyBorder="1" applyAlignment="1">
      <alignment vertical="center"/>
    </xf>
    <xf numFmtId="172" fontId="5" fillId="0" borderId="12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3" fillId="0" borderId="3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5" fillId="0" borderId="21" xfId="0" applyFont="1" applyBorder="1" applyAlignment="1">
      <alignment horizontal="center" vertical="center"/>
    </xf>
    <xf numFmtId="49" fontId="15" fillId="0" borderId="8" xfId="0" applyFont="1" applyBorder="1" applyAlignment="1">
      <alignment horizontal="center" vertical="center"/>
    </xf>
    <xf numFmtId="49" fontId="15" fillId="0" borderId="15" xfId="0" applyFont="1" applyBorder="1" applyAlignment="1">
      <alignment horizontal="center" vertical="center"/>
    </xf>
    <xf numFmtId="49" fontId="15" fillId="0" borderId="9" xfId="0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2" borderId="0" xfId="0" applyFill="1" applyBorder="1" applyAlignment="1">
      <alignment horizontal="center" vertical="center"/>
    </xf>
    <xf numFmtId="172" fontId="5" fillId="2" borderId="22" xfId="0" applyNumberFormat="1" applyFont="1" applyFill="1" applyBorder="1" applyAlignment="1">
      <alignment horizontal="right" vertical="center" wrapText="1"/>
    </xf>
    <xf numFmtId="172" fontId="5" fillId="2" borderId="0" xfId="0" applyNumberFormat="1" applyFont="1" applyFill="1" applyBorder="1" applyAlignment="1">
      <alignment horizontal="right" vertical="center" wrapText="1"/>
    </xf>
    <xf numFmtId="172" fontId="5" fillId="2" borderId="23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172" fontId="13" fillId="2" borderId="22" xfId="0" applyNumberFormat="1" applyFont="1" applyFill="1" applyBorder="1" applyAlignment="1">
      <alignment vertical="center"/>
    </xf>
    <xf numFmtId="172" fontId="13" fillId="2" borderId="25" xfId="0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172" fontId="13" fillId="2" borderId="26" xfId="0" applyNumberFormat="1" applyFont="1" applyFill="1" applyBorder="1" applyAlignment="1">
      <alignment vertical="center"/>
    </xf>
    <xf numFmtId="172" fontId="13" fillId="2" borderId="28" xfId="0" applyNumberFormat="1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49" fontId="16" fillId="0" borderId="3" xfId="0" applyFont="1" applyAlignment="1">
      <alignment horizontal="center" vertical="center"/>
    </xf>
    <xf numFmtId="0" fontId="7" fillId="0" borderId="10" xfId="0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172" fontId="12" fillId="0" borderId="3" xfId="0" applyNumberFormat="1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49" fontId="15" fillId="0" borderId="0" xfId="0" applyFont="1" applyBorder="1" applyAlignment="1">
      <alignment horizontal="center" vertical="center"/>
    </xf>
    <xf numFmtId="49" fontId="15" fillId="0" borderId="30" xfId="0" applyFont="1" applyBorder="1" applyAlignment="1">
      <alignment horizontal="center" vertical="center"/>
    </xf>
    <xf numFmtId="172" fontId="15" fillId="0" borderId="8" xfId="0" applyNumberFormat="1" applyFont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2" fontId="15" fillId="0" borderId="15" xfId="0" applyNumberFormat="1" applyFont="1" applyBorder="1" applyAlignment="1">
      <alignment vertical="center"/>
    </xf>
    <xf numFmtId="172" fontId="15" fillId="0" borderId="5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2" fontId="15" fillId="0" borderId="21" xfId="0" applyNumberFormat="1" applyFont="1" applyBorder="1" applyAlignment="1">
      <alignment vertical="center"/>
    </xf>
    <xf numFmtId="172" fontId="15" fillId="0" borderId="9" xfId="0" applyNumberFormat="1" applyFont="1" applyBorder="1" applyAlignment="1">
      <alignment vertical="center"/>
    </xf>
    <xf numFmtId="49" fontId="13" fillId="0" borderId="21" xfId="0" applyFont="1" applyBorder="1" applyAlignment="1">
      <alignment horizontal="center" vertical="center"/>
    </xf>
    <xf numFmtId="172" fontId="18" fillId="0" borderId="5" xfId="0" applyNumberFormat="1" applyFont="1" applyBorder="1" applyAlignment="1">
      <alignment vertical="center"/>
    </xf>
    <xf numFmtId="172" fontId="13" fillId="0" borderId="5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49" fontId="13" fillId="0" borderId="5" xfId="0" applyFont="1" applyBorder="1" applyAlignment="1">
      <alignment horizontal="center" vertical="center"/>
    </xf>
    <xf numFmtId="49" fontId="13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72" fontId="19" fillId="0" borderId="5" xfId="0" applyNumberFormat="1" applyFont="1" applyBorder="1" applyAlignment="1">
      <alignment vertical="center"/>
    </xf>
    <xf numFmtId="49" fontId="15" fillId="0" borderId="9" xfId="0" applyFont="1" applyBorder="1" applyAlignment="1">
      <alignment horizontal="center" vertical="center"/>
    </xf>
    <xf numFmtId="49" fontId="15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top"/>
    </xf>
    <xf numFmtId="49" fontId="16" fillId="0" borderId="16" xfId="0" applyFont="1" applyBorder="1" applyAlignment="1">
      <alignment horizontal="center" vertical="center"/>
    </xf>
    <xf numFmtId="0" fontId="7" fillId="0" borderId="33" xfId="0" applyBorder="1" applyAlignment="1">
      <alignment horizontal="center" vertical="center"/>
    </xf>
    <xf numFmtId="172" fontId="12" fillId="0" borderId="34" xfId="0" applyNumberFormat="1" applyFont="1" applyBorder="1" applyAlignment="1">
      <alignment vertical="center"/>
    </xf>
    <xf numFmtId="172" fontId="12" fillId="0" borderId="16" xfId="0" applyNumberFormat="1" applyFont="1" applyBorder="1" applyAlignment="1">
      <alignment vertical="center"/>
    </xf>
    <xf numFmtId="172" fontId="5" fillId="0" borderId="35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top"/>
    </xf>
    <xf numFmtId="49" fontId="16" fillId="0" borderId="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vertical="center"/>
    </xf>
    <xf numFmtId="172" fontId="5" fillId="0" borderId="6" xfId="0" applyNumberFormat="1" applyFont="1" applyBorder="1" applyAlignment="1">
      <alignment vertical="center"/>
    </xf>
    <xf numFmtId="172" fontId="5" fillId="0" borderId="12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3" fontId="13" fillId="0" borderId="5" xfId="0" applyNumberFormat="1" applyFont="1" applyBorder="1" applyAlignment="1">
      <alignment horizontal="right" vertical="top"/>
    </xf>
    <xf numFmtId="49" fontId="16" fillId="0" borderId="5" xfId="0" applyFont="1" applyBorder="1" applyAlignment="1">
      <alignment horizontal="center" vertical="center"/>
    </xf>
    <xf numFmtId="0" fontId="7" fillId="0" borderId="5" xfId="0" applyBorder="1" applyAlignment="1">
      <alignment horizontal="center" vertical="center"/>
    </xf>
    <xf numFmtId="172" fontId="12" fillId="0" borderId="5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49" fontId="13" fillId="0" borderId="22" xfId="0" applyFont="1" applyBorder="1" applyAlignment="1">
      <alignment horizontal="center" vertical="center"/>
    </xf>
    <xf numFmtId="172" fontId="18" fillId="0" borderId="21" xfId="0" applyNumberFormat="1" applyFont="1" applyBorder="1" applyAlignment="1">
      <alignment vertical="center"/>
    </xf>
    <xf numFmtId="172" fontId="18" fillId="0" borderId="9" xfId="0" applyNumberFormat="1" applyFont="1" applyBorder="1" applyAlignment="1">
      <alignment vertical="center"/>
    </xf>
    <xf numFmtId="49" fontId="15" fillId="0" borderId="21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15" fillId="0" borderId="3" xfId="0" applyNumberFormat="1" applyFont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3" fillId="0" borderId="37" xfId="0" applyNumberFormat="1" applyFont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25" fillId="0" borderId="0" xfId="18" applyFont="1">
      <alignment/>
      <protection/>
    </xf>
    <xf numFmtId="0" fontId="26" fillId="0" borderId="0" xfId="18" applyFont="1" applyAlignment="1">
      <alignment horizontal="left"/>
      <protection/>
    </xf>
    <xf numFmtId="0" fontId="27" fillId="0" borderId="0" xfId="18" applyFont="1" applyAlignment="1">
      <alignment horizontal="left"/>
      <protection/>
    </xf>
    <xf numFmtId="0" fontId="28" fillId="0" borderId="0" xfId="18" applyFont="1">
      <alignment/>
      <protection/>
    </xf>
    <xf numFmtId="0" fontId="26" fillId="0" borderId="0" xfId="18" applyFont="1" applyAlignment="1">
      <alignment/>
      <protection/>
    </xf>
    <xf numFmtId="0" fontId="27" fillId="0" borderId="0" xfId="18" applyFont="1" applyAlignment="1">
      <alignment/>
      <protection/>
    </xf>
    <xf numFmtId="0" fontId="26" fillId="0" borderId="0" xfId="18" applyFont="1">
      <alignment/>
      <protection/>
    </xf>
    <xf numFmtId="0" fontId="28" fillId="0" borderId="0" xfId="18" applyFont="1" applyAlignment="1">
      <alignment horizontal="center"/>
      <protection/>
    </xf>
    <xf numFmtId="0" fontId="30" fillId="0" borderId="0" xfId="18" applyFont="1" applyAlignment="1">
      <alignment horizontal="center" vertical="center"/>
      <protection/>
    </xf>
    <xf numFmtId="0" fontId="34" fillId="0" borderId="0" xfId="18" applyFont="1" applyAlignment="1">
      <alignment horizontal="center" vertical="top" wrapText="1"/>
      <protection/>
    </xf>
    <xf numFmtId="0" fontId="36" fillId="0" borderId="5" xfId="18" applyFont="1" applyBorder="1" applyAlignment="1">
      <alignment horizontal="center" vertical="center" wrapText="1"/>
      <protection/>
    </xf>
    <xf numFmtId="0" fontId="37" fillId="0" borderId="5" xfId="18" applyFont="1" applyBorder="1" applyAlignment="1">
      <alignment horizontal="left" vertical="center" wrapText="1"/>
      <protection/>
    </xf>
    <xf numFmtId="0" fontId="38" fillId="0" borderId="5" xfId="18" applyFont="1" applyBorder="1" applyAlignment="1">
      <alignment horizontal="center" vertical="center"/>
      <protection/>
    </xf>
    <xf numFmtId="0" fontId="38" fillId="0" borderId="0" xfId="18" applyFont="1" applyAlignment="1">
      <alignment horizontal="center" vertical="center"/>
      <protection/>
    </xf>
    <xf numFmtId="0" fontId="39" fillId="3" borderId="5" xfId="18" applyFont="1" applyFill="1" applyBorder="1" applyAlignment="1">
      <alignment horizontal="center" vertical="top"/>
      <protection/>
    </xf>
    <xf numFmtId="0" fontId="39" fillId="3" borderId="5" xfId="18" applyFont="1" applyFill="1" applyBorder="1" applyAlignment="1">
      <alignment vertical="top" wrapText="1"/>
      <protection/>
    </xf>
    <xf numFmtId="0" fontId="40" fillId="3" borderId="5" xfId="18" applyFont="1" applyFill="1" applyBorder="1" applyAlignment="1">
      <alignment horizontal="center" vertical="top" wrapText="1"/>
      <protection/>
    </xf>
    <xf numFmtId="0" fontId="41" fillId="3" borderId="5" xfId="18" applyFont="1" applyFill="1" applyBorder="1" applyAlignment="1">
      <alignment horizontal="center" vertical="top"/>
      <protection/>
    </xf>
    <xf numFmtId="3" fontId="41" fillId="3" borderId="15" xfId="18" applyNumberFormat="1" applyFont="1" applyFill="1" applyBorder="1" applyAlignment="1">
      <alignment vertical="top"/>
      <protection/>
    </xf>
    <xf numFmtId="3" fontId="41" fillId="3" borderId="5" xfId="18" applyNumberFormat="1" applyFont="1" applyFill="1" applyBorder="1" applyAlignment="1">
      <alignment vertical="top"/>
      <protection/>
    </xf>
    <xf numFmtId="3" fontId="41" fillId="3" borderId="26" xfId="18" applyNumberFormat="1" applyFont="1" applyFill="1" applyBorder="1" applyAlignment="1">
      <alignment vertical="top"/>
      <protection/>
    </xf>
    <xf numFmtId="3" fontId="41" fillId="3" borderId="5" xfId="18" applyNumberFormat="1" applyFont="1" applyFill="1" applyBorder="1" applyAlignment="1">
      <alignment vertical="top" wrapText="1"/>
      <protection/>
    </xf>
    <xf numFmtId="3" fontId="41" fillId="3" borderId="5" xfId="18" applyNumberFormat="1" applyFont="1" applyFill="1" applyBorder="1" applyAlignment="1">
      <alignment horizontal="center" vertical="top"/>
      <protection/>
    </xf>
    <xf numFmtId="0" fontId="39" fillId="3" borderId="21" xfId="18" applyFont="1" applyFill="1" applyBorder="1" applyAlignment="1">
      <alignment horizontal="center" vertical="top"/>
      <protection/>
    </xf>
    <xf numFmtId="0" fontId="39" fillId="3" borderId="21" xfId="18" applyFont="1" applyFill="1" applyBorder="1" applyAlignment="1">
      <alignment vertical="top" wrapText="1"/>
      <protection/>
    </xf>
    <xf numFmtId="0" fontId="40" fillId="3" borderId="9" xfId="18" applyFont="1" applyFill="1" applyBorder="1" applyAlignment="1">
      <alignment horizontal="center" vertical="top" wrapText="1"/>
      <protection/>
    </xf>
    <xf numFmtId="0" fontId="41" fillId="3" borderId="31" xfId="18" applyFont="1" applyFill="1" applyBorder="1" applyAlignment="1">
      <alignment horizontal="center" vertical="top"/>
      <protection/>
    </xf>
    <xf numFmtId="0" fontId="41" fillId="3" borderId="9" xfId="18" applyFont="1" applyFill="1" applyBorder="1" applyAlignment="1">
      <alignment horizontal="center" vertical="top"/>
      <protection/>
    </xf>
    <xf numFmtId="3" fontId="41" fillId="3" borderId="31" xfId="18" applyNumberFormat="1" applyFont="1" applyFill="1" applyBorder="1" applyAlignment="1">
      <alignment vertical="top"/>
      <protection/>
    </xf>
    <xf numFmtId="3" fontId="41" fillId="3" borderId="9" xfId="18" applyNumberFormat="1" applyFont="1" applyFill="1" applyBorder="1" applyAlignment="1">
      <alignment vertical="top"/>
      <protection/>
    </xf>
    <xf numFmtId="3" fontId="41" fillId="3" borderId="9" xfId="18" applyNumberFormat="1" applyFont="1" applyFill="1" applyBorder="1" applyAlignment="1">
      <alignment vertical="top" wrapText="1"/>
      <protection/>
    </xf>
    <xf numFmtId="3" fontId="41" fillId="3" borderId="9" xfId="18" applyNumberFormat="1" applyFont="1" applyFill="1" applyBorder="1" applyAlignment="1">
      <alignment horizontal="center" vertical="top"/>
      <protection/>
    </xf>
    <xf numFmtId="0" fontId="39" fillId="3" borderId="9" xfId="18" applyFont="1" applyFill="1" applyBorder="1" applyAlignment="1">
      <alignment vertical="top" wrapText="1"/>
      <protection/>
    </xf>
    <xf numFmtId="0" fontId="42" fillId="3" borderId="5" xfId="18" applyFont="1" applyFill="1" applyBorder="1" applyAlignment="1">
      <alignment horizontal="center" vertical="center"/>
      <protection/>
    </xf>
    <xf numFmtId="0" fontId="42" fillId="3" borderId="5" xfId="18" applyFont="1" applyFill="1" applyBorder="1" applyAlignment="1">
      <alignment horizontal="center" vertical="center" wrapText="1"/>
      <protection/>
    </xf>
    <xf numFmtId="0" fontId="42" fillId="3" borderId="5" xfId="18" applyFont="1" applyFill="1" applyBorder="1" applyAlignment="1">
      <alignment vertical="center" wrapText="1"/>
      <protection/>
    </xf>
    <xf numFmtId="3" fontId="42" fillId="3" borderId="5" xfId="18" applyNumberFormat="1" applyFont="1" applyFill="1" applyBorder="1" applyAlignment="1">
      <alignment vertical="center"/>
      <protection/>
    </xf>
    <xf numFmtId="3" fontId="42" fillId="3" borderId="5" xfId="18" applyNumberFormat="1" applyFont="1" applyFill="1" applyBorder="1" applyAlignment="1">
      <alignment horizontal="right" vertical="center"/>
      <protection/>
    </xf>
    <xf numFmtId="0" fontId="43" fillId="0" borderId="0" xfId="18" applyFont="1">
      <alignment/>
      <protection/>
    </xf>
    <xf numFmtId="0" fontId="39" fillId="3" borderId="8" xfId="18" applyFont="1" applyFill="1" applyBorder="1" applyAlignment="1">
      <alignment horizontal="center" vertical="top"/>
      <protection/>
    </xf>
    <xf numFmtId="0" fontId="39" fillId="3" borderId="8" xfId="18" applyFont="1" applyFill="1" applyBorder="1" applyAlignment="1">
      <alignment horizontal="left" vertical="top" wrapText="1"/>
      <protection/>
    </xf>
    <xf numFmtId="0" fontId="40" fillId="3" borderId="8" xfId="18" applyFont="1" applyFill="1" applyBorder="1" applyAlignment="1">
      <alignment horizontal="center" vertical="top" wrapText="1"/>
      <protection/>
    </xf>
    <xf numFmtId="0" fontId="41" fillId="3" borderId="8" xfId="18" applyFont="1" applyFill="1" applyBorder="1" applyAlignment="1">
      <alignment horizontal="center" vertical="top"/>
      <protection/>
    </xf>
    <xf numFmtId="3" fontId="41" fillId="3" borderId="8" xfId="18" applyNumberFormat="1" applyFont="1" applyFill="1" applyBorder="1" applyAlignment="1">
      <alignment vertical="top"/>
      <protection/>
    </xf>
    <xf numFmtId="3" fontId="41" fillId="3" borderId="8" xfId="18" applyNumberFormat="1" applyFont="1" applyFill="1" applyBorder="1" applyAlignment="1">
      <alignment horizontal="center" vertical="center"/>
      <protection/>
    </xf>
    <xf numFmtId="0" fontId="28" fillId="0" borderId="0" xfId="18" applyFont="1" applyAlignment="1">
      <alignment vertical="center"/>
      <protection/>
    </xf>
    <xf numFmtId="0" fontId="44" fillId="3" borderId="5" xfId="18" applyFont="1" applyFill="1" applyBorder="1" applyAlignment="1">
      <alignment horizontal="center" vertical="top"/>
      <protection/>
    </xf>
    <xf numFmtId="3" fontId="42" fillId="3" borderId="5" xfId="18" applyNumberFormat="1" applyFont="1" applyFill="1" applyBorder="1" applyAlignment="1">
      <alignment horizontal="center" vertical="center"/>
      <protection/>
    </xf>
    <xf numFmtId="0" fontId="40" fillId="3" borderId="5" xfId="18" applyFont="1" applyFill="1" applyBorder="1" applyAlignment="1">
      <alignment horizontal="left" vertical="top" wrapText="1"/>
      <protection/>
    </xf>
    <xf numFmtId="0" fontId="40" fillId="3" borderId="28" xfId="18" applyFont="1" applyFill="1" applyBorder="1" applyAlignment="1">
      <alignment horizontal="center" vertical="center" wrapText="1"/>
      <protection/>
    </xf>
    <xf numFmtId="0" fontId="41" fillId="3" borderId="5" xfId="18" applyFont="1" applyFill="1" applyBorder="1" applyAlignment="1">
      <alignment horizontal="center" vertical="center"/>
      <protection/>
    </xf>
    <xf numFmtId="3" fontId="41" fillId="3" borderId="5" xfId="18" applyNumberFormat="1" applyFont="1" applyFill="1" applyBorder="1" applyAlignment="1">
      <alignment vertical="center"/>
      <protection/>
    </xf>
    <xf numFmtId="3" fontId="41" fillId="3" borderId="5" xfId="18" applyNumberFormat="1" applyFont="1" applyFill="1" applyBorder="1" applyAlignment="1">
      <alignment horizontal="center" vertical="center"/>
      <protection/>
    </xf>
    <xf numFmtId="0" fontId="40" fillId="3" borderId="5" xfId="18" applyFont="1" applyFill="1" applyBorder="1" applyAlignment="1">
      <alignment horizontal="left" vertical="center" wrapText="1"/>
      <protection/>
    </xf>
    <xf numFmtId="0" fontId="28" fillId="4" borderId="5" xfId="18" applyFont="1" applyFill="1" applyBorder="1" applyAlignment="1">
      <alignment vertical="center"/>
      <protection/>
    </xf>
    <xf numFmtId="3" fontId="45" fillId="4" borderId="5" xfId="18" applyNumberFormat="1" applyFont="1" applyFill="1" applyBorder="1" applyAlignment="1">
      <alignment vertical="center"/>
      <protection/>
    </xf>
    <xf numFmtId="0" fontId="45" fillId="4" borderId="5" xfId="18" applyFont="1" applyFill="1" applyBorder="1" applyAlignment="1">
      <alignment horizontal="center" vertical="center"/>
      <protection/>
    </xf>
    <xf numFmtId="0" fontId="28" fillId="0" borderId="21" xfId="18" applyFont="1" applyBorder="1">
      <alignment/>
      <protection/>
    </xf>
    <xf numFmtId="0" fontId="28" fillId="0" borderId="31" xfId="18" applyFont="1" applyBorder="1">
      <alignment/>
      <protection/>
    </xf>
    <xf numFmtId="0" fontId="34" fillId="0" borderId="31" xfId="18" applyFont="1" applyBorder="1" applyAlignment="1">
      <alignment horizontal="center"/>
      <protection/>
    </xf>
    <xf numFmtId="0" fontId="28" fillId="0" borderId="38" xfId="18" applyFont="1" applyBorder="1">
      <alignment/>
      <protection/>
    </xf>
    <xf numFmtId="0" fontId="34" fillId="0" borderId="0" xfId="18" applyFont="1" applyAlignment="1">
      <alignment horizontal="center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2" borderId="3" xfId="0" applyFont="1" applyFill="1" applyAlignment="1">
      <alignment horizontal="center" vertical="center" wrapText="1"/>
    </xf>
    <xf numFmtId="49" fontId="15" fillId="0" borderId="8" xfId="0" applyFont="1" applyBorder="1" applyAlignment="1">
      <alignment horizontal="center" vertical="center"/>
    </xf>
    <xf numFmtId="49" fontId="15" fillId="0" borderId="9" xfId="0" applyFont="1" applyBorder="1" applyAlignment="1">
      <alignment horizontal="center" vertical="center"/>
    </xf>
    <xf numFmtId="0" fontId="35" fillId="0" borderId="8" xfId="18" applyFont="1" applyBorder="1" applyAlignment="1">
      <alignment horizontal="center" vertical="center" wrapText="1"/>
      <protection/>
    </xf>
    <xf numFmtId="0" fontId="35" fillId="0" borderId="9" xfId="18" applyFont="1" applyBorder="1" applyAlignment="1">
      <alignment horizontal="center" vertical="center" wrapText="1"/>
      <protection/>
    </xf>
    <xf numFmtId="0" fontId="36" fillId="0" borderId="8" xfId="18" applyFont="1" applyBorder="1" applyAlignment="1">
      <alignment horizontal="center" vertical="center" wrapText="1"/>
      <protection/>
    </xf>
    <xf numFmtId="0" fontId="36" fillId="0" borderId="9" xfId="18" applyFont="1" applyBorder="1" applyAlignment="1">
      <alignment horizontal="center" vertical="center" wrapText="1"/>
      <protection/>
    </xf>
    <xf numFmtId="0" fontId="45" fillId="4" borderId="15" xfId="18" applyFont="1" applyFill="1" applyBorder="1" applyAlignment="1">
      <alignment horizontal="center" vertical="center"/>
      <protection/>
    </xf>
    <xf numFmtId="0" fontId="45" fillId="4" borderId="28" xfId="18" applyFont="1" applyFill="1" applyBorder="1" applyAlignment="1">
      <alignment horizontal="center" vertical="center"/>
      <protection/>
    </xf>
    <xf numFmtId="0" fontId="32" fillId="0" borderId="8" xfId="18" applyFont="1" applyBorder="1" applyAlignment="1">
      <alignment horizontal="center" vertical="center" wrapText="1"/>
      <protection/>
    </xf>
    <xf numFmtId="0" fontId="32" fillId="0" borderId="4" xfId="18" applyFont="1" applyBorder="1" applyAlignment="1">
      <alignment horizontal="center" vertical="center" wrapText="1"/>
      <protection/>
    </xf>
    <xf numFmtId="0" fontId="32" fillId="0" borderId="9" xfId="18" applyFont="1" applyBorder="1" applyAlignment="1">
      <alignment horizontal="center" vertical="center" wrapText="1"/>
      <protection/>
    </xf>
    <xf numFmtId="0" fontId="29" fillId="0" borderId="0" xfId="18" applyFont="1" applyAlignment="1">
      <alignment horizontal="center" vertical="center" wrapText="1"/>
      <protection/>
    </xf>
    <xf numFmtId="0" fontId="29" fillId="0" borderId="0" xfId="18" applyFont="1" applyAlignment="1">
      <alignment horizontal="center" vertical="center"/>
      <protection/>
    </xf>
    <xf numFmtId="0" fontId="33" fillId="0" borderId="15" xfId="18" applyFont="1" applyBorder="1" applyAlignment="1">
      <alignment horizontal="center" vertical="center" wrapText="1"/>
      <protection/>
    </xf>
    <xf numFmtId="0" fontId="33" fillId="0" borderId="26" xfId="18" applyFont="1" applyBorder="1" applyAlignment="1">
      <alignment horizontal="center" vertical="center" wrapText="1"/>
      <protection/>
    </xf>
    <xf numFmtId="0" fontId="33" fillId="0" borderId="28" xfId="18" applyFont="1" applyBorder="1" applyAlignment="1">
      <alignment horizontal="center" vertical="center" wrapText="1"/>
      <protection/>
    </xf>
    <xf numFmtId="0" fontId="31" fillId="0" borderId="8" xfId="18" applyFont="1" applyBorder="1" applyAlignment="1">
      <alignment horizontal="center" vertical="center" wrapText="1"/>
      <protection/>
    </xf>
    <xf numFmtId="0" fontId="31" fillId="0" borderId="4" xfId="18" applyFont="1" applyBorder="1" applyAlignment="1">
      <alignment horizontal="center" vertical="center" wrapText="1"/>
      <protection/>
    </xf>
    <xf numFmtId="0" fontId="31" fillId="0" borderId="9" xfId="18" applyFont="1" applyBorder="1" applyAlignment="1">
      <alignment horizontal="center" vertical="center" wrapText="1"/>
      <protection/>
    </xf>
    <xf numFmtId="0" fontId="32" fillId="0" borderId="15" xfId="18" applyFont="1" applyBorder="1" applyAlignment="1">
      <alignment horizontal="center" vertical="center" wrapText="1"/>
      <protection/>
    </xf>
    <xf numFmtId="0" fontId="32" fillId="0" borderId="28" xfId="18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49" fontId="0" fillId="0" borderId="5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/>
    </xf>
    <xf numFmtId="1" fontId="0" fillId="0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47" fillId="0" borderId="5" xfId="0" applyFont="1" applyBorder="1" applyAlignment="1">
      <alignment horizontal="center" vertical="center"/>
    </xf>
    <xf numFmtId="4" fontId="47" fillId="0" borderId="5" xfId="0" applyNumberFormat="1" applyFont="1" applyFill="1" applyBorder="1" applyAlignment="1">
      <alignment vertical="center"/>
    </xf>
    <xf numFmtId="4" fontId="47" fillId="0" borderId="5" xfId="0" applyNumberFormat="1" applyFont="1" applyBorder="1" applyAlignment="1">
      <alignment vertical="center"/>
    </xf>
    <xf numFmtId="0" fontId="47" fillId="0" borderId="5" xfId="0" applyFont="1" applyBorder="1" applyAlignment="1">
      <alignment/>
    </xf>
    <xf numFmtId="0" fontId="0" fillId="0" borderId="9" xfId="0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0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0" fontId="10" fillId="0" borderId="8" xfId="0" applyFont="1" applyBorder="1" applyAlignment="1">
      <alignment/>
    </xf>
    <xf numFmtId="4" fontId="10" fillId="0" borderId="8" xfId="0" applyNumberFormat="1" applyFon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1" fontId="10" fillId="0" borderId="8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1" fontId="47" fillId="0" borderId="4" xfId="0" applyNumberFormat="1" applyFont="1" applyFill="1" applyBorder="1" applyAlignment="1">
      <alignment/>
    </xf>
    <xf numFmtId="0" fontId="10" fillId="0" borderId="8" xfId="0" applyFont="1" applyBorder="1" applyAlignment="1">
      <alignment/>
    </xf>
    <xf numFmtId="1" fontId="47" fillId="0" borderId="8" xfId="0" applyNumberFormat="1" applyFont="1" applyFill="1" applyBorder="1" applyAlignment="1">
      <alignment/>
    </xf>
    <xf numFmtId="1" fontId="47" fillId="0" borderId="9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ł. 2 uch. 42-65 z 19.09.20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4"/>
  <sheetViews>
    <sheetView tabSelected="1" zoomScale="85" zoomScaleNormal="85" workbookViewId="0" topLeftCell="A1">
      <selection activeCell="G26" sqref="G26"/>
    </sheetView>
  </sheetViews>
  <sheetFormatPr defaultColWidth="9.140625" defaultRowHeight="12.75" outlineLevelRow="1" outlineLevelCol="1"/>
  <cols>
    <col min="1" max="1" width="3.57421875" style="0" customWidth="1"/>
    <col min="2" max="2" width="4.28125" style="0" customWidth="1"/>
    <col min="3" max="3" width="6.8515625" style="0" customWidth="1"/>
    <col min="4" max="4" width="39.421875" style="0" customWidth="1"/>
    <col min="5" max="9" width="9.00390625" style="0" customWidth="1"/>
    <col min="10" max="10" width="6.57421875" style="0" hidden="1" customWidth="1" outlineLevel="1"/>
    <col min="11" max="11" width="8.140625" style="0" hidden="1" customWidth="1" outlineLevel="1"/>
    <col min="12" max="12" width="6.8515625" style="0" hidden="1" customWidth="1" outlineLevel="1"/>
    <col min="13" max="13" width="9.00390625" style="0" customWidth="1" collapsed="1"/>
    <col min="14" max="14" width="5.28125" style="0" customWidth="1"/>
    <col min="15" max="15" width="7.421875" style="0" customWidth="1"/>
    <col min="16" max="22" width="9.00390625" style="0" customWidth="1"/>
  </cols>
  <sheetData>
    <row r="1" spans="1:25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79" t="s">
        <v>38</v>
      </c>
      <c r="O1" s="280"/>
      <c r="P1" s="280"/>
      <c r="Q1" s="280"/>
      <c r="R1" s="3"/>
      <c r="S1" s="3"/>
      <c r="T1" s="3"/>
      <c r="U1" s="3"/>
      <c r="V1" s="57"/>
      <c r="W1" s="3"/>
      <c r="X1" s="4"/>
      <c r="Y1" s="4"/>
    </row>
    <row r="2" spans="1:25" ht="12.7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0"/>
      <c r="O2" s="280"/>
      <c r="P2" s="280"/>
      <c r="Q2" s="280"/>
      <c r="R2" s="42"/>
      <c r="S2" s="42"/>
      <c r="T2" s="42"/>
      <c r="U2" s="42"/>
      <c r="V2" s="55"/>
      <c r="W2" s="42"/>
      <c r="X2" s="6"/>
      <c r="Y2" s="6"/>
    </row>
    <row r="3" spans="1:25" ht="12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80"/>
      <c r="O3" s="280"/>
      <c r="P3" s="280"/>
      <c r="Q3" s="280"/>
      <c r="R3" s="42"/>
      <c r="S3" s="42"/>
      <c r="T3" s="42"/>
      <c r="U3" s="42"/>
      <c r="V3" s="55"/>
      <c r="W3" s="42"/>
      <c r="X3" s="6"/>
      <c r="Y3" s="6"/>
    </row>
    <row r="4" spans="1:25" ht="12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4"/>
      <c r="R4" s="54"/>
      <c r="S4" s="54"/>
      <c r="T4" s="54"/>
      <c r="U4" s="54"/>
      <c r="V4" s="56"/>
      <c r="W4" s="7"/>
      <c r="X4" s="6"/>
      <c r="Y4" s="6"/>
    </row>
    <row r="5" spans="1:22" ht="24.75" customHeight="1">
      <c r="A5" s="8"/>
      <c r="C5" s="9"/>
      <c r="D5" s="287" t="s">
        <v>37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41"/>
      <c r="U5" s="41"/>
      <c r="V5" s="10"/>
    </row>
    <row r="6" spans="1:22" ht="17.25" customHeight="1">
      <c r="A6" s="8"/>
      <c r="C6" s="11"/>
      <c r="D6" s="254" t="s">
        <v>0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  <c r="R6" s="58"/>
      <c r="S6" s="59"/>
      <c r="T6" s="12"/>
      <c r="U6" s="12"/>
      <c r="V6" s="10"/>
    </row>
    <row r="7" spans="1:22" ht="15.75" customHeight="1">
      <c r="A7" s="13"/>
      <c r="B7" s="13"/>
      <c r="C7" s="13"/>
      <c r="D7" s="8"/>
      <c r="E7" s="13"/>
      <c r="F7" s="14"/>
      <c r="G7" s="14"/>
      <c r="H7" s="14"/>
      <c r="I7" s="14"/>
      <c r="J7" s="14"/>
      <c r="K7" s="14"/>
      <c r="L7" s="14"/>
      <c r="M7" s="8"/>
      <c r="N7" s="13"/>
      <c r="O7" s="13"/>
      <c r="P7" s="15"/>
      <c r="Q7" s="15"/>
      <c r="R7" s="15"/>
      <c r="S7" s="15"/>
      <c r="T7" s="15"/>
      <c r="U7" s="15"/>
      <c r="V7" s="16"/>
    </row>
    <row r="8" spans="1:22" ht="14.25" customHeight="1">
      <c r="A8" s="269" t="s">
        <v>1</v>
      </c>
      <c r="B8" s="269" t="s">
        <v>2</v>
      </c>
      <c r="C8" s="269" t="s">
        <v>3</v>
      </c>
      <c r="D8" s="289" t="s">
        <v>4</v>
      </c>
      <c r="E8" s="256" t="s">
        <v>5</v>
      </c>
      <c r="F8" s="257"/>
      <c r="G8" s="257"/>
      <c r="H8" s="257"/>
      <c r="I8" s="257"/>
      <c r="J8" s="17"/>
      <c r="K8" s="17"/>
      <c r="L8" s="18"/>
      <c r="M8" s="267" t="s">
        <v>6</v>
      </c>
      <c r="N8" s="260" t="s">
        <v>2</v>
      </c>
      <c r="O8" s="258" t="s">
        <v>3</v>
      </c>
      <c r="P8" s="262" t="s">
        <v>7</v>
      </c>
      <c r="Q8" s="263"/>
      <c r="R8" s="263"/>
      <c r="S8" s="263"/>
      <c r="T8" s="263"/>
      <c r="U8" s="264"/>
      <c r="V8" s="265" t="s">
        <v>6</v>
      </c>
    </row>
    <row r="9" spans="1:22" ht="29.25" customHeight="1">
      <c r="A9" s="260"/>
      <c r="B9" s="269"/>
      <c r="C9" s="269"/>
      <c r="D9" s="289"/>
      <c r="E9" s="60" t="s">
        <v>23</v>
      </c>
      <c r="F9" s="60" t="s">
        <v>8</v>
      </c>
      <c r="G9" s="60" t="s">
        <v>11</v>
      </c>
      <c r="H9" s="60" t="s">
        <v>24</v>
      </c>
      <c r="I9" s="61" t="s">
        <v>9</v>
      </c>
      <c r="J9" s="19" t="s">
        <v>10</v>
      </c>
      <c r="K9" s="19" t="s">
        <v>9</v>
      </c>
      <c r="L9" s="19" t="s">
        <v>9</v>
      </c>
      <c r="M9" s="268"/>
      <c r="N9" s="261"/>
      <c r="O9" s="259"/>
      <c r="P9" s="62" t="s">
        <v>8</v>
      </c>
      <c r="Q9" s="61" t="s">
        <v>11</v>
      </c>
      <c r="R9" s="61" t="s">
        <v>24</v>
      </c>
      <c r="S9" s="61" t="s">
        <v>12</v>
      </c>
      <c r="T9" s="63" t="s">
        <v>10</v>
      </c>
      <c r="U9" s="63" t="s">
        <v>9</v>
      </c>
      <c r="V9" s="266"/>
    </row>
    <row r="10" spans="1:22" ht="31.5" customHeight="1">
      <c r="A10" s="95">
        <v>1</v>
      </c>
      <c r="B10" s="96">
        <v>801</v>
      </c>
      <c r="C10" s="97">
        <v>80111</v>
      </c>
      <c r="D10" s="29" t="s">
        <v>25</v>
      </c>
      <c r="E10" s="161"/>
      <c r="F10" s="98">
        <v>35000</v>
      </c>
      <c r="G10" s="98">
        <v>5000</v>
      </c>
      <c r="H10" s="98"/>
      <c r="I10" s="98"/>
      <c r="J10" s="162"/>
      <c r="K10" s="162"/>
      <c r="L10" s="163"/>
      <c r="M10" s="48">
        <f>SUM(E10:I10)</f>
        <v>40000</v>
      </c>
      <c r="N10" s="99"/>
      <c r="O10" s="100"/>
      <c r="P10" s="101"/>
      <c r="Q10" s="102"/>
      <c r="R10" s="102"/>
      <c r="S10" s="102"/>
      <c r="T10" s="101"/>
      <c r="U10" s="51"/>
      <c r="V10" s="52"/>
    </row>
    <row r="11" spans="1:22" ht="16.5" customHeight="1" hidden="1" outlineLevel="1">
      <c r="A11" s="25">
        <v>2</v>
      </c>
      <c r="B11" s="20"/>
      <c r="C11" s="21"/>
      <c r="D11" s="22"/>
      <c r="E11" s="164"/>
      <c r="F11" s="26"/>
      <c r="G11" s="26"/>
      <c r="H11" s="26"/>
      <c r="I11" s="26"/>
      <c r="J11" s="165"/>
      <c r="K11" s="165"/>
      <c r="L11" s="166"/>
      <c r="M11" s="23">
        <f>E11+F11+I11</f>
        <v>0</v>
      </c>
      <c r="N11" s="24"/>
      <c r="O11" s="49"/>
      <c r="P11" s="50"/>
      <c r="Q11" s="51"/>
      <c r="R11" s="51"/>
      <c r="S11" s="51"/>
      <c r="T11" s="50"/>
      <c r="U11" s="51"/>
      <c r="V11" s="53"/>
    </row>
    <row r="12" spans="1:22" ht="16.5" customHeight="1" collapsed="1">
      <c r="A12" s="129">
        <v>2</v>
      </c>
      <c r="B12" s="130"/>
      <c r="C12" s="131">
        <v>80120</v>
      </c>
      <c r="D12" s="67" t="s">
        <v>26</v>
      </c>
      <c r="E12" s="132"/>
      <c r="F12" s="133">
        <v>85000</v>
      </c>
      <c r="G12" s="133"/>
      <c r="H12" s="133"/>
      <c r="I12" s="133"/>
      <c r="J12" s="133"/>
      <c r="K12" s="133"/>
      <c r="L12" s="167"/>
      <c r="M12" s="134">
        <f>SUM(E12:I12)</f>
        <v>85000</v>
      </c>
      <c r="N12" s="135"/>
      <c r="O12" s="136"/>
      <c r="P12" s="137"/>
      <c r="Q12" s="138"/>
      <c r="R12" s="138"/>
      <c r="S12" s="138"/>
      <c r="T12" s="137"/>
      <c r="U12" s="138"/>
      <c r="V12" s="139"/>
    </row>
    <row r="13" spans="1:91" s="154" customFormat="1" ht="16.5" customHeight="1">
      <c r="A13" s="69">
        <v>3</v>
      </c>
      <c r="B13" s="147"/>
      <c r="C13" s="147">
        <v>80120</v>
      </c>
      <c r="D13" s="148" t="s">
        <v>16</v>
      </c>
      <c r="E13" s="28"/>
      <c r="F13" s="28">
        <v>30900</v>
      </c>
      <c r="G13" s="28"/>
      <c r="H13" s="28"/>
      <c r="I13" s="28"/>
      <c r="J13" s="28"/>
      <c r="K13" s="28"/>
      <c r="L13" s="168"/>
      <c r="M13" s="149">
        <f>SUM(E13:I13)</f>
        <v>30900</v>
      </c>
      <c r="N13" s="150"/>
      <c r="O13" s="151"/>
      <c r="P13" s="152"/>
      <c r="Q13" s="152"/>
      <c r="R13" s="152"/>
      <c r="S13" s="152"/>
      <c r="T13" s="152"/>
      <c r="U13" s="152"/>
      <c r="V13" s="153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59"/>
    </row>
    <row r="14" spans="1:22" ht="15" customHeight="1">
      <c r="A14" s="281" t="s">
        <v>40</v>
      </c>
      <c r="B14" s="282"/>
      <c r="C14" s="282"/>
      <c r="D14" s="283"/>
      <c r="E14" s="140"/>
      <c r="F14" s="140">
        <f>SUM(F12:F13)</f>
        <v>115900</v>
      </c>
      <c r="G14" s="140"/>
      <c r="H14" s="140"/>
      <c r="I14" s="140"/>
      <c r="J14" s="169"/>
      <c r="K14" s="169"/>
      <c r="L14" s="170"/>
      <c r="M14" s="141">
        <f>SUM(E14:I14)</f>
        <v>115900</v>
      </c>
      <c r="N14" s="142"/>
      <c r="O14" s="143"/>
      <c r="P14" s="144"/>
      <c r="Q14" s="145"/>
      <c r="R14" s="145"/>
      <c r="S14" s="145"/>
      <c r="T14" s="144"/>
      <c r="U14" s="145"/>
      <c r="V14" s="146"/>
    </row>
    <row r="15" spans="1:22" ht="15" customHeight="1">
      <c r="A15" s="281" t="s">
        <v>39</v>
      </c>
      <c r="B15" s="282"/>
      <c r="C15" s="282"/>
      <c r="D15" s="283"/>
      <c r="E15" s="140"/>
      <c r="F15" s="140">
        <f>SUM(F10+F14)</f>
        <v>150900</v>
      </c>
      <c r="G15" s="140">
        <f>SUM(G10:G13)</f>
        <v>5000</v>
      </c>
      <c r="H15" s="140"/>
      <c r="I15" s="140"/>
      <c r="J15" s="169"/>
      <c r="K15" s="169"/>
      <c r="L15" s="170"/>
      <c r="M15" s="141">
        <f>SUM(E15:I16)</f>
        <v>155900</v>
      </c>
      <c r="N15" s="142"/>
      <c r="O15" s="143"/>
      <c r="P15" s="144"/>
      <c r="Q15" s="145"/>
      <c r="R15" s="145"/>
      <c r="S15" s="145"/>
      <c r="T15" s="144"/>
      <c r="U15" s="145"/>
      <c r="V15" s="146"/>
    </row>
    <row r="16" spans="1:96" s="34" customFormat="1" ht="1.5" customHeight="1">
      <c r="A16" s="77"/>
      <c r="B16" s="78"/>
      <c r="C16" s="78"/>
      <c r="D16" s="78"/>
      <c r="E16" s="31"/>
      <c r="F16" s="31"/>
      <c r="G16" s="31"/>
      <c r="H16" s="31"/>
      <c r="I16" s="31"/>
      <c r="J16" s="31"/>
      <c r="K16" s="31"/>
      <c r="L16" s="31"/>
      <c r="M16" s="46"/>
      <c r="N16" s="32"/>
      <c r="O16" s="79"/>
      <c r="P16" s="80"/>
      <c r="Q16" s="81"/>
      <c r="R16" s="81"/>
      <c r="S16" s="81"/>
      <c r="T16" s="80"/>
      <c r="U16" s="81"/>
      <c r="V16" s="8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22" ht="16.5" customHeight="1">
      <c r="A17" s="103">
        <v>4</v>
      </c>
      <c r="B17" s="71">
        <v>852</v>
      </c>
      <c r="C17" s="72">
        <v>85201</v>
      </c>
      <c r="D17" s="104" t="s">
        <v>27</v>
      </c>
      <c r="E17" s="171">
        <v>2000</v>
      </c>
      <c r="F17" s="171"/>
      <c r="G17" s="171"/>
      <c r="H17" s="171"/>
      <c r="I17" s="171"/>
      <c r="J17" s="171"/>
      <c r="K17" s="171"/>
      <c r="L17" s="171"/>
      <c r="M17" s="172">
        <f>SUM(E17:I17)</f>
        <v>2000</v>
      </c>
      <c r="N17" s="105"/>
      <c r="O17" s="106"/>
      <c r="P17" s="107"/>
      <c r="Q17" s="107"/>
      <c r="R17" s="107"/>
      <c r="S17" s="107"/>
      <c r="T17" s="107"/>
      <c r="U17" s="35"/>
      <c r="V17" s="35"/>
    </row>
    <row r="18" spans="1:22" ht="31.5" customHeight="1">
      <c r="A18" s="69">
        <v>5</v>
      </c>
      <c r="B18" s="284">
        <v>854</v>
      </c>
      <c r="C18" s="45">
        <v>85403</v>
      </c>
      <c r="D18" s="29" t="s">
        <v>28</v>
      </c>
      <c r="E18" s="173"/>
      <c r="F18" s="174">
        <v>13300</v>
      </c>
      <c r="G18" s="174">
        <v>2400</v>
      </c>
      <c r="H18" s="174">
        <v>330</v>
      </c>
      <c r="I18" s="175"/>
      <c r="J18" s="175"/>
      <c r="K18" s="175"/>
      <c r="L18" s="175"/>
      <c r="M18" s="176">
        <f>SUM(E18:I18)</f>
        <v>16030</v>
      </c>
      <c r="N18" s="290"/>
      <c r="O18" s="75"/>
      <c r="P18" s="110"/>
      <c r="Q18" s="111"/>
      <c r="R18" s="111"/>
      <c r="S18" s="111"/>
      <c r="T18" s="111"/>
      <c r="U18" s="37"/>
      <c r="V18" s="35"/>
    </row>
    <row r="19" spans="1:22" ht="16.5" customHeight="1">
      <c r="A19" s="43">
        <v>6</v>
      </c>
      <c r="B19" s="286"/>
      <c r="C19" s="66">
        <v>85446</v>
      </c>
      <c r="D19" s="112" t="s">
        <v>19</v>
      </c>
      <c r="E19" s="177"/>
      <c r="F19" s="178"/>
      <c r="G19" s="174"/>
      <c r="H19" s="174"/>
      <c r="I19" s="179">
        <v>6000</v>
      </c>
      <c r="J19" s="179"/>
      <c r="K19" s="179"/>
      <c r="L19" s="179"/>
      <c r="M19" s="180">
        <f>SUM(E19:I19)</f>
        <v>6000</v>
      </c>
      <c r="N19" s="291"/>
      <c r="O19" s="73"/>
      <c r="P19" s="117"/>
      <c r="Q19" s="118"/>
      <c r="R19" s="118"/>
      <c r="S19" s="111"/>
      <c r="T19" s="111"/>
      <c r="U19" s="37"/>
      <c r="V19" s="35"/>
    </row>
    <row r="20" spans="1:22" s="187" customFormat="1" ht="16.5" customHeight="1">
      <c r="A20" s="250" t="s">
        <v>29</v>
      </c>
      <c r="B20" s="251"/>
      <c r="C20" s="251"/>
      <c r="D20" s="273"/>
      <c r="E20" s="183"/>
      <c r="F20" s="184">
        <v>13300</v>
      </c>
      <c r="G20" s="185">
        <v>2400</v>
      </c>
      <c r="H20" s="185">
        <v>330</v>
      </c>
      <c r="I20" s="186">
        <v>6000</v>
      </c>
      <c r="J20" s="186"/>
      <c r="K20" s="186"/>
      <c r="L20" s="186"/>
      <c r="M20" s="180">
        <f>SUM(E20:I20)</f>
        <v>22030</v>
      </c>
      <c r="N20" s="119"/>
      <c r="O20" s="119"/>
      <c r="P20" s="120"/>
      <c r="Q20" s="120"/>
      <c r="R20" s="120"/>
      <c r="S20" s="121"/>
      <c r="T20" s="121"/>
      <c r="U20" s="38"/>
      <c r="V20" s="36"/>
    </row>
    <row r="21" spans="1:22" s="187" customFormat="1" ht="16.5" customHeight="1">
      <c r="A21" s="250" t="s">
        <v>22</v>
      </c>
      <c r="B21" s="277"/>
      <c r="C21" s="277"/>
      <c r="D21" s="278"/>
      <c r="E21" s="183">
        <f>SUM(E15+E17+E20)</f>
        <v>2000</v>
      </c>
      <c r="F21" s="184">
        <f>SUM(F15+F20)</f>
        <v>164200</v>
      </c>
      <c r="G21" s="185">
        <f>SUM(G15+G20)</f>
        <v>7400</v>
      </c>
      <c r="H21" s="185">
        <f>SUM(H15+H20)</f>
        <v>330</v>
      </c>
      <c r="I21" s="186">
        <v>6000</v>
      </c>
      <c r="J21" s="186"/>
      <c r="K21" s="186"/>
      <c r="L21" s="186"/>
      <c r="M21" s="180">
        <f>SUM(E21:I21)</f>
        <v>179930</v>
      </c>
      <c r="N21" s="155"/>
      <c r="O21" s="119"/>
      <c r="P21" s="156"/>
      <c r="Q21" s="157"/>
      <c r="R21" s="157"/>
      <c r="S21" s="121"/>
      <c r="T21" s="121"/>
      <c r="U21" s="38"/>
      <c r="V21" s="36"/>
    </row>
    <row r="22" spans="1:22" ht="16.5" customHeight="1">
      <c r="A22" s="182">
        <v>1</v>
      </c>
      <c r="B22" s="45"/>
      <c r="C22" s="44"/>
      <c r="D22" s="65" t="s">
        <v>13</v>
      </c>
      <c r="E22" s="113"/>
      <c r="F22" s="114"/>
      <c r="G22" s="108"/>
      <c r="H22" s="108"/>
      <c r="I22" s="115"/>
      <c r="J22" s="115"/>
      <c r="K22" s="115"/>
      <c r="L22" s="115"/>
      <c r="M22" s="116"/>
      <c r="N22" s="74" t="s">
        <v>15</v>
      </c>
      <c r="O22" s="73" t="s">
        <v>17</v>
      </c>
      <c r="P22" s="117">
        <v>28000</v>
      </c>
      <c r="Q22" s="118">
        <v>4500</v>
      </c>
      <c r="R22" s="118">
        <v>500</v>
      </c>
      <c r="S22" s="111"/>
      <c r="T22" s="111"/>
      <c r="U22" s="37"/>
      <c r="V22" s="35">
        <f aca="true" t="shared" si="0" ref="V22:V33">SUM(P22:U22)</f>
        <v>33000</v>
      </c>
    </row>
    <row r="23" spans="1:22" ht="16.5" customHeight="1">
      <c r="A23" s="69">
        <v>2</v>
      </c>
      <c r="B23" s="45"/>
      <c r="C23" s="66"/>
      <c r="D23" s="64" t="s">
        <v>30</v>
      </c>
      <c r="E23" s="113"/>
      <c r="F23" s="114"/>
      <c r="G23" s="108"/>
      <c r="H23" s="108"/>
      <c r="I23" s="115"/>
      <c r="J23" s="115"/>
      <c r="K23" s="115"/>
      <c r="L23" s="115"/>
      <c r="M23" s="116"/>
      <c r="N23" s="76" t="s">
        <v>15</v>
      </c>
      <c r="O23" s="73" t="s">
        <v>17</v>
      </c>
      <c r="P23" s="117"/>
      <c r="Q23" s="118"/>
      <c r="R23" s="118"/>
      <c r="S23" s="111">
        <v>60000</v>
      </c>
      <c r="T23" s="111"/>
      <c r="U23" s="37"/>
      <c r="V23" s="35">
        <f t="shared" si="0"/>
        <v>60000</v>
      </c>
    </row>
    <row r="24" spans="1:22" ht="16.5" customHeight="1">
      <c r="A24" s="69"/>
      <c r="B24" s="45"/>
      <c r="C24" s="45"/>
      <c r="D24" s="181" t="s">
        <v>18</v>
      </c>
      <c r="E24" s="113"/>
      <c r="F24" s="114"/>
      <c r="G24" s="108"/>
      <c r="H24" s="108"/>
      <c r="I24" s="115"/>
      <c r="J24" s="115"/>
      <c r="K24" s="115"/>
      <c r="L24" s="115"/>
      <c r="M24" s="116"/>
      <c r="N24" s="158" t="s">
        <v>15</v>
      </c>
      <c r="O24" s="73" t="s">
        <v>17</v>
      </c>
      <c r="P24" s="117"/>
      <c r="Q24" s="118"/>
      <c r="R24" s="118"/>
      <c r="S24" s="111"/>
      <c r="T24" s="111">
        <v>50000</v>
      </c>
      <c r="U24" s="37"/>
      <c r="V24" s="35">
        <f t="shared" si="0"/>
        <v>50000</v>
      </c>
    </row>
    <row r="25" spans="1:22" ht="16.5" customHeight="1">
      <c r="A25" s="274" t="s">
        <v>6</v>
      </c>
      <c r="B25" s="275"/>
      <c r="C25" s="275"/>
      <c r="D25" s="276"/>
      <c r="E25" s="113"/>
      <c r="F25" s="114"/>
      <c r="G25" s="108"/>
      <c r="H25" s="108"/>
      <c r="I25" s="115"/>
      <c r="J25" s="115"/>
      <c r="K25" s="115"/>
      <c r="L25" s="115"/>
      <c r="M25" s="116"/>
      <c r="N25" s="119" t="s">
        <v>15</v>
      </c>
      <c r="O25" s="119" t="s">
        <v>17</v>
      </c>
      <c r="P25" s="121">
        <f>P22+P23</f>
        <v>28000</v>
      </c>
      <c r="Q25" s="121">
        <f>Q22+Q23</f>
        <v>4500</v>
      </c>
      <c r="R25" s="121">
        <v>500</v>
      </c>
      <c r="S25" s="121">
        <v>60000</v>
      </c>
      <c r="T25" s="121">
        <v>50000</v>
      </c>
      <c r="U25" s="47"/>
      <c r="V25" s="36">
        <f t="shared" si="0"/>
        <v>143000</v>
      </c>
    </row>
    <row r="26" spans="1:22" ht="16.5" customHeight="1">
      <c r="A26" s="39">
        <v>3</v>
      </c>
      <c r="B26" s="284"/>
      <c r="C26" s="44"/>
      <c r="D26" s="27" t="s">
        <v>31</v>
      </c>
      <c r="E26" s="114"/>
      <c r="F26" s="114"/>
      <c r="G26" s="114"/>
      <c r="H26" s="114"/>
      <c r="I26" s="114"/>
      <c r="J26" s="114"/>
      <c r="K26" s="114"/>
      <c r="L26" s="114"/>
      <c r="M26" s="116"/>
      <c r="N26" s="74" t="s">
        <v>15</v>
      </c>
      <c r="O26" s="73" t="s">
        <v>32</v>
      </c>
      <c r="P26" s="118"/>
      <c r="Q26" s="118"/>
      <c r="R26" s="118"/>
      <c r="S26" s="111">
        <v>4900</v>
      </c>
      <c r="T26" s="111"/>
      <c r="U26" s="37"/>
      <c r="V26" s="35">
        <f t="shared" si="0"/>
        <v>4900</v>
      </c>
    </row>
    <row r="27" spans="1:22" ht="16.5" customHeight="1">
      <c r="A27" s="39">
        <v>4</v>
      </c>
      <c r="B27" s="285"/>
      <c r="C27" s="44"/>
      <c r="D27" s="27" t="s">
        <v>19</v>
      </c>
      <c r="E27" s="114"/>
      <c r="F27" s="114"/>
      <c r="G27" s="114"/>
      <c r="H27" s="114"/>
      <c r="I27" s="114"/>
      <c r="J27" s="114"/>
      <c r="K27" s="114"/>
      <c r="L27" s="114"/>
      <c r="M27" s="116"/>
      <c r="N27" s="128" t="s">
        <v>15</v>
      </c>
      <c r="O27" s="73" t="s">
        <v>33</v>
      </c>
      <c r="P27" s="118"/>
      <c r="Q27" s="118"/>
      <c r="R27" s="118"/>
      <c r="S27" s="111"/>
      <c r="T27" s="111"/>
      <c r="U27" s="37">
        <v>8000</v>
      </c>
      <c r="V27" s="35">
        <f t="shared" si="0"/>
        <v>8000</v>
      </c>
    </row>
    <row r="28" spans="1:22" ht="15.75" customHeight="1">
      <c r="A28" s="250" t="s">
        <v>6</v>
      </c>
      <c r="B28" s="251"/>
      <c r="C28" s="251"/>
      <c r="D28" s="273"/>
      <c r="E28" s="122"/>
      <c r="F28" s="122"/>
      <c r="G28" s="122"/>
      <c r="H28" s="122"/>
      <c r="I28" s="122"/>
      <c r="J28" s="122"/>
      <c r="K28" s="122"/>
      <c r="L28" s="122"/>
      <c r="M28" s="109"/>
      <c r="N28" s="123" t="s">
        <v>15</v>
      </c>
      <c r="O28" s="124"/>
      <c r="P28" s="121">
        <v>28000</v>
      </c>
      <c r="Q28" s="121">
        <v>4500</v>
      </c>
      <c r="R28" s="121">
        <v>500</v>
      </c>
      <c r="S28" s="121">
        <v>64900</v>
      </c>
      <c r="T28" s="121">
        <v>50000</v>
      </c>
      <c r="U28" s="38">
        <v>8000</v>
      </c>
      <c r="V28" s="36">
        <f t="shared" si="0"/>
        <v>155900</v>
      </c>
    </row>
    <row r="29" spans="1:22" ht="16.5" customHeight="1">
      <c r="A29" s="68">
        <v>5</v>
      </c>
      <c r="B29" s="284"/>
      <c r="C29" s="44"/>
      <c r="D29" s="125" t="s">
        <v>27</v>
      </c>
      <c r="E29" s="108"/>
      <c r="F29" s="108"/>
      <c r="G29" s="108"/>
      <c r="H29" s="108"/>
      <c r="I29" s="108"/>
      <c r="J29" s="108"/>
      <c r="K29" s="108"/>
      <c r="L29" s="108"/>
      <c r="M29" s="109"/>
      <c r="N29" s="74" t="s">
        <v>34</v>
      </c>
      <c r="O29" s="75" t="s">
        <v>35</v>
      </c>
      <c r="P29" s="111"/>
      <c r="Q29" s="126"/>
      <c r="R29" s="126"/>
      <c r="S29" s="111">
        <v>500</v>
      </c>
      <c r="T29" s="107"/>
      <c r="U29" s="35">
        <v>1500</v>
      </c>
      <c r="V29" s="35">
        <f t="shared" si="0"/>
        <v>2000</v>
      </c>
    </row>
    <row r="30" spans="1:22" ht="16.5" customHeight="1">
      <c r="A30" s="30">
        <v>6</v>
      </c>
      <c r="B30" s="285"/>
      <c r="C30" s="45"/>
      <c r="D30" s="29" t="s">
        <v>14</v>
      </c>
      <c r="E30" s="108"/>
      <c r="F30" s="108"/>
      <c r="G30" s="108"/>
      <c r="H30" s="108"/>
      <c r="I30" s="108"/>
      <c r="J30" s="108"/>
      <c r="K30" s="108"/>
      <c r="L30" s="108"/>
      <c r="M30" s="109"/>
      <c r="N30" s="128" t="s">
        <v>20</v>
      </c>
      <c r="O30" s="75" t="s">
        <v>21</v>
      </c>
      <c r="P30" s="111"/>
      <c r="Q30" s="126"/>
      <c r="R30" s="126"/>
      <c r="S30" s="111"/>
      <c r="T30" s="107">
        <v>6000</v>
      </c>
      <c r="U30" s="35"/>
      <c r="V30" s="35">
        <f t="shared" si="0"/>
        <v>6000</v>
      </c>
    </row>
    <row r="31" spans="1:22" ht="30.75" customHeight="1">
      <c r="A31" s="70">
        <v>7</v>
      </c>
      <c r="B31" s="286"/>
      <c r="C31" s="72"/>
      <c r="D31" s="112" t="s">
        <v>28</v>
      </c>
      <c r="E31" s="108"/>
      <c r="F31" s="108"/>
      <c r="G31" s="108"/>
      <c r="H31" s="108"/>
      <c r="I31" s="108"/>
      <c r="J31" s="108"/>
      <c r="K31" s="108"/>
      <c r="L31" s="108"/>
      <c r="M31" s="109"/>
      <c r="N31" s="127" t="s">
        <v>20</v>
      </c>
      <c r="O31" s="75" t="s">
        <v>36</v>
      </c>
      <c r="P31" s="111">
        <v>13300</v>
      </c>
      <c r="Q31" s="111">
        <v>2400</v>
      </c>
      <c r="R31" s="111">
        <v>330</v>
      </c>
      <c r="S31" s="111"/>
      <c r="T31" s="107"/>
      <c r="U31" s="35"/>
      <c r="V31" s="35">
        <f t="shared" si="0"/>
        <v>16030</v>
      </c>
    </row>
    <row r="32" spans="1:22" ht="15.75" customHeight="1">
      <c r="A32" s="250" t="s">
        <v>6</v>
      </c>
      <c r="B32" s="251"/>
      <c r="C32" s="251"/>
      <c r="D32" s="273"/>
      <c r="E32" s="108"/>
      <c r="F32" s="108"/>
      <c r="G32" s="108"/>
      <c r="H32" s="108"/>
      <c r="I32" s="108"/>
      <c r="J32" s="108"/>
      <c r="K32" s="108"/>
      <c r="L32" s="108"/>
      <c r="M32" s="109"/>
      <c r="N32" s="123" t="s">
        <v>20</v>
      </c>
      <c r="O32" s="124"/>
      <c r="P32" s="121">
        <f>P29+P30+P31</f>
        <v>13300</v>
      </c>
      <c r="Q32" s="121">
        <f>Q29+Q30+Q31</f>
        <v>2400</v>
      </c>
      <c r="R32" s="121">
        <v>330</v>
      </c>
      <c r="S32" s="121"/>
      <c r="T32" s="121">
        <f>T29+T30+T31</f>
        <v>6000</v>
      </c>
      <c r="U32" s="38"/>
      <c r="V32" s="36">
        <f t="shared" si="0"/>
        <v>22030</v>
      </c>
    </row>
    <row r="33" spans="1:26" s="40" customFormat="1" ht="16.5" customHeight="1">
      <c r="A33" s="272" t="s">
        <v>22</v>
      </c>
      <c r="B33" s="252"/>
      <c r="C33" s="252"/>
      <c r="D33" s="253"/>
      <c r="E33" s="83"/>
      <c r="F33" s="84"/>
      <c r="G33" s="84"/>
      <c r="H33" s="84"/>
      <c r="I33" s="84"/>
      <c r="J33" s="84"/>
      <c r="K33" s="84"/>
      <c r="L33" s="84"/>
      <c r="M33" s="85"/>
      <c r="N33" s="270" t="s">
        <v>22</v>
      </c>
      <c r="O33" s="271"/>
      <c r="P33" s="86">
        <v>41300</v>
      </c>
      <c r="Q33" s="87">
        <v>6900</v>
      </c>
      <c r="R33" s="87">
        <v>830</v>
      </c>
      <c r="S33" s="87">
        <v>65400</v>
      </c>
      <c r="T33" s="86">
        <v>56000</v>
      </c>
      <c r="U33" s="87">
        <v>9500</v>
      </c>
      <c r="V33" s="88">
        <f t="shared" si="0"/>
        <v>179930</v>
      </c>
      <c r="W33" s="33"/>
      <c r="X33" s="33"/>
      <c r="Y33" s="33"/>
      <c r="Z33" s="33"/>
    </row>
    <row r="34" spans="1:26" s="40" customFormat="1" ht="1.5" customHeight="1">
      <c r="A34" s="89"/>
      <c r="B34" s="90"/>
      <c r="C34" s="90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90"/>
      <c r="O34" s="90"/>
      <c r="P34" s="93"/>
      <c r="Q34" s="93"/>
      <c r="R34" s="93"/>
      <c r="S34" s="93"/>
      <c r="T34" s="93"/>
      <c r="U34" s="93"/>
      <c r="V34" s="94"/>
      <c r="W34" s="33"/>
      <c r="X34" s="33"/>
      <c r="Y34" s="33"/>
      <c r="Z34" s="33"/>
    </row>
  </sheetData>
  <mergeCells count="26">
    <mergeCell ref="N1:Q3"/>
    <mergeCell ref="A32:D32"/>
    <mergeCell ref="A14:D14"/>
    <mergeCell ref="B29:B31"/>
    <mergeCell ref="B26:B27"/>
    <mergeCell ref="B18:B19"/>
    <mergeCell ref="A15:D15"/>
    <mergeCell ref="D5:S5"/>
    <mergeCell ref="D8:D9"/>
    <mergeCell ref="N18:N19"/>
    <mergeCell ref="N33:O33"/>
    <mergeCell ref="A33:D33"/>
    <mergeCell ref="A20:D20"/>
    <mergeCell ref="A25:D25"/>
    <mergeCell ref="A28:D28"/>
    <mergeCell ref="A21:D21"/>
    <mergeCell ref="V8:V9"/>
    <mergeCell ref="M8:M9"/>
    <mergeCell ref="A8:A9"/>
    <mergeCell ref="B8:B9"/>
    <mergeCell ref="C8:C9"/>
    <mergeCell ref="D6:Q6"/>
    <mergeCell ref="E8:I8"/>
    <mergeCell ref="O8:O9"/>
    <mergeCell ref="N8:N9"/>
    <mergeCell ref="P8:U8"/>
  </mergeCells>
  <printOptions/>
  <pageMargins left="0.5905511811023623" right="0.1968503937007874" top="0.393700787401574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:N19"/>
    </sheetView>
  </sheetViews>
  <sheetFormatPr defaultColWidth="9.140625" defaultRowHeight="17.25" customHeight="1"/>
  <cols>
    <col min="1" max="1" width="3.7109375" style="311" customWidth="1"/>
    <col min="2" max="2" width="9.7109375" style="0" bestFit="1" customWidth="1"/>
    <col min="4" max="4" width="7.7109375" style="0" customWidth="1"/>
    <col min="5" max="6" width="10.140625" style="0" bestFit="1" customWidth="1"/>
    <col min="7" max="13" width="9.28125" style="0" bestFit="1" customWidth="1"/>
  </cols>
  <sheetData>
    <row r="2" ht="17.25" customHeight="1" thickBot="1"/>
    <row r="3" spans="1:13" ht="17.25" customHeight="1" thickTop="1">
      <c r="A3" s="324" t="s">
        <v>75</v>
      </c>
      <c r="B3" s="325" t="s">
        <v>76</v>
      </c>
      <c r="C3" s="325"/>
      <c r="D3" s="325"/>
      <c r="E3" s="325" t="s">
        <v>77</v>
      </c>
      <c r="F3" s="326" t="s">
        <v>78</v>
      </c>
      <c r="G3" s="326"/>
      <c r="H3" s="326"/>
      <c r="I3" s="326"/>
      <c r="J3" s="326"/>
      <c r="K3" s="326"/>
      <c r="L3" s="326"/>
      <c r="M3" s="327"/>
    </row>
    <row r="4" spans="1:13" ht="17.25" customHeight="1" thickBot="1">
      <c r="A4" s="328"/>
      <c r="B4" s="329"/>
      <c r="C4" s="329"/>
      <c r="D4" s="329"/>
      <c r="E4" s="329"/>
      <c r="F4" s="330" t="s">
        <v>79</v>
      </c>
      <c r="G4" s="330" t="s">
        <v>80</v>
      </c>
      <c r="H4" s="330" t="s">
        <v>81</v>
      </c>
      <c r="I4" s="330" t="s">
        <v>82</v>
      </c>
      <c r="J4" s="330" t="s">
        <v>83</v>
      </c>
      <c r="K4" s="330" t="s">
        <v>84</v>
      </c>
      <c r="L4" s="330" t="s">
        <v>85</v>
      </c>
      <c r="M4" s="331" t="s">
        <v>86</v>
      </c>
    </row>
    <row r="5" spans="1:13" ht="17.25" customHeight="1" thickTop="1">
      <c r="A5" s="321">
        <v>1</v>
      </c>
      <c r="B5" s="322" t="s">
        <v>87</v>
      </c>
      <c r="C5" s="322"/>
      <c r="D5" s="322"/>
      <c r="E5" s="323">
        <f>SUM(F5:M5)</f>
        <v>10126</v>
      </c>
      <c r="F5" s="323">
        <v>6696</v>
      </c>
      <c r="G5" s="323">
        <v>3144</v>
      </c>
      <c r="H5" s="323">
        <v>136</v>
      </c>
      <c r="I5" s="323">
        <v>64</v>
      </c>
      <c r="J5" s="323">
        <v>59</v>
      </c>
      <c r="K5" s="323">
        <v>27</v>
      </c>
      <c r="L5" s="323"/>
      <c r="M5" s="323"/>
    </row>
    <row r="6" spans="1:13" ht="17.25" customHeight="1">
      <c r="A6" s="316">
        <v>2</v>
      </c>
      <c r="B6" s="317" t="s">
        <v>26</v>
      </c>
      <c r="C6" s="317"/>
      <c r="D6" s="317"/>
      <c r="E6" s="318">
        <f>SUM(F6:M6)</f>
        <v>20078</v>
      </c>
      <c r="F6" s="318">
        <v>13281</v>
      </c>
      <c r="G6" s="318">
        <v>6235</v>
      </c>
      <c r="H6" s="318">
        <v>267</v>
      </c>
      <c r="I6" s="318">
        <v>126</v>
      </c>
      <c r="J6" s="318">
        <v>115</v>
      </c>
      <c r="K6" s="318">
        <v>54</v>
      </c>
      <c r="L6" s="318"/>
      <c r="M6" s="318"/>
    </row>
    <row r="7" spans="1:13" ht="17.25" customHeight="1">
      <c r="A7" s="316">
        <v>3</v>
      </c>
      <c r="B7" s="317" t="s">
        <v>16</v>
      </c>
      <c r="C7" s="317"/>
      <c r="D7" s="317"/>
      <c r="E7" s="318">
        <f>SUM(F7:M7)</f>
        <v>12752</v>
      </c>
      <c r="F7" s="318">
        <v>8441</v>
      </c>
      <c r="G7" s="318">
        <v>3964</v>
      </c>
      <c r="H7" s="318">
        <v>165</v>
      </c>
      <c r="I7" s="318">
        <v>78</v>
      </c>
      <c r="J7" s="318">
        <v>71</v>
      </c>
      <c r="K7" s="318">
        <v>33</v>
      </c>
      <c r="L7" s="318"/>
      <c r="M7" s="318"/>
    </row>
    <row r="8" spans="1:13" ht="17.25" customHeight="1">
      <c r="A8" s="316">
        <v>4</v>
      </c>
      <c r="B8" s="317" t="s">
        <v>18</v>
      </c>
      <c r="C8" s="317"/>
      <c r="D8" s="317"/>
      <c r="E8" s="318">
        <f>SUM(F8:M8)</f>
        <v>17955</v>
      </c>
      <c r="F8" s="318">
        <v>11892</v>
      </c>
      <c r="G8" s="318">
        <v>5583</v>
      </c>
      <c r="H8" s="318">
        <v>229</v>
      </c>
      <c r="I8" s="318">
        <v>107</v>
      </c>
      <c r="J8" s="318">
        <v>98</v>
      </c>
      <c r="K8" s="318">
        <v>46</v>
      </c>
      <c r="L8" s="318"/>
      <c r="M8" s="318"/>
    </row>
    <row r="9" spans="1:13" ht="17.25" customHeight="1">
      <c r="A9" s="316">
        <v>5</v>
      </c>
      <c r="B9" s="317" t="s">
        <v>13</v>
      </c>
      <c r="C9" s="317"/>
      <c r="D9" s="317"/>
      <c r="E9" s="318">
        <f>SUM(F9:M9)</f>
        <v>37217</v>
      </c>
      <c r="F9" s="318">
        <v>24610</v>
      </c>
      <c r="G9" s="318">
        <v>11555</v>
      </c>
      <c r="H9" s="318">
        <v>501</v>
      </c>
      <c r="I9" s="318">
        <v>235</v>
      </c>
      <c r="J9" s="318">
        <v>215</v>
      </c>
      <c r="K9" s="318">
        <v>101</v>
      </c>
      <c r="L9" s="318"/>
      <c r="M9" s="318"/>
    </row>
    <row r="10" spans="1:13" ht="25.5" customHeight="1">
      <c r="A10" s="316">
        <v>6</v>
      </c>
      <c r="B10" s="319" t="s">
        <v>89</v>
      </c>
      <c r="C10" s="319"/>
      <c r="D10" s="319"/>
      <c r="E10" s="318">
        <f>SUM(F10:M10)</f>
        <v>34964</v>
      </c>
      <c r="F10" s="318">
        <v>23140</v>
      </c>
      <c r="G10" s="318">
        <v>10865</v>
      </c>
      <c r="H10" s="318">
        <v>457</v>
      </c>
      <c r="I10" s="318">
        <v>214</v>
      </c>
      <c r="J10" s="318">
        <v>196</v>
      </c>
      <c r="K10" s="318">
        <v>92</v>
      </c>
      <c r="L10" s="318"/>
      <c r="M10" s="318"/>
    </row>
    <row r="11" spans="1:13" ht="26.25" customHeight="1">
      <c r="A11" s="316">
        <v>7</v>
      </c>
      <c r="B11" s="319" t="s">
        <v>88</v>
      </c>
      <c r="C11" s="319"/>
      <c r="D11" s="319"/>
      <c r="E11" s="318">
        <f>SUM(F11:M11)</f>
        <v>30288</v>
      </c>
      <c r="F11" s="318">
        <v>20027</v>
      </c>
      <c r="G11" s="318">
        <v>9403</v>
      </c>
      <c r="H11" s="318">
        <v>408</v>
      </c>
      <c r="I11" s="318">
        <v>192</v>
      </c>
      <c r="J11" s="318">
        <v>176</v>
      </c>
      <c r="K11" s="318">
        <v>82</v>
      </c>
      <c r="L11" s="318"/>
      <c r="M11" s="318"/>
    </row>
    <row r="12" spans="1:13" ht="17.25" customHeight="1">
      <c r="A12" s="316">
        <v>8</v>
      </c>
      <c r="B12" s="317" t="s">
        <v>90</v>
      </c>
      <c r="C12" s="317"/>
      <c r="D12" s="317"/>
      <c r="E12" s="318">
        <f>SUM(F12:M12)</f>
        <v>14398</v>
      </c>
      <c r="F12" s="318">
        <v>9534</v>
      </c>
      <c r="G12" s="318">
        <v>4476</v>
      </c>
      <c r="H12" s="318">
        <v>184</v>
      </c>
      <c r="I12" s="318">
        <v>87</v>
      </c>
      <c r="J12" s="318">
        <v>80</v>
      </c>
      <c r="K12" s="318">
        <v>37</v>
      </c>
      <c r="L12" s="318"/>
      <c r="M12" s="318"/>
    </row>
    <row r="13" spans="1:13" ht="17.25" customHeight="1">
      <c r="A13" s="316">
        <v>9</v>
      </c>
      <c r="B13" s="317" t="s">
        <v>91</v>
      </c>
      <c r="C13" s="317"/>
      <c r="D13" s="317"/>
      <c r="E13" s="318">
        <f>SUM(F13:M13)</f>
        <v>32493</v>
      </c>
      <c r="F13" s="318">
        <v>21527</v>
      </c>
      <c r="G13" s="318">
        <v>10108</v>
      </c>
      <c r="H13" s="318">
        <v>408</v>
      </c>
      <c r="I13" s="318">
        <v>192</v>
      </c>
      <c r="J13" s="318">
        <v>176</v>
      </c>
      <c r="K13" s="318">
        <v>82</v>
      </c>
      <c r="L13" s="318"/>
      <c r="M13" s="318"/>
    </row>
    <row r="14" spans="1:13" ht="26.25" customHeight="1">
      <c r="A14" s="316">
        <v>10</v>
      </c>
      <c r="B14" s="319" t="s">
        <v>25</v>
      </c>
      <c r="C14" s="319"/>
      <c r="D14" s="319"/>
      <c r="E14" s="318">
        <f>SUM(F14:M14)</f>
        <v>300</v>
      </c>
      <c r="F14" s="318">
        <v>204</v>
      </c>
      <c r="G14" s="318">
        <v>96</v>
      </c>
      <c r="H14" s="318"/>
      <c r="I14" s="318"/>
      <c r="J14" s="318"/>
      <c r="K14" s="318"/>
      <c r="L14" s="318"/>
      <c r="M14" s="318"/>
    </row>
    <row r="15" spans="1:13" ht="17.25" customHeight="1">
      <c r="A15" s="316">
        <v>11</v>
      </c>
      <c r="B15" s="317" t="s">
        <v>92</v>
      </c>
      <c r="C15" s="317"/>
      <c r="D15" s="317"/>
      <c r="E15" s="318">
        <f>SUM(F15:M15)</f>
        <v>19809</v>
      </c>
      <c r="F15" s="318">
        <v>1540</v>
      </c>
      <c r="G15" s="318">
        <v>724</v>
      </c>
      <c r="H15" s="318">
        <v>4063</v>
      </c>
      <c r="I15" s="318">
        <v>1907</v>
      </c>
      <c r="J15" s="318">
        <v>119</v>
      </c>
      <c r="K15" s="318">
        <v>56</v>
      </c>
      <c r="L15" s="318">
        <v>7758</v>
      </c>
      <c r="M15" s="318">
        <v>3642</v>
      </c>
    </row>
    <row r="16" spans="1:13" ht="17.25" customHeight="1">
      <c r="A16" s="316"/>
      <c r="B16" s="320" t="s">
        <v>93</v>
      </c>
      <c r="C16" s="317"/>
      <c r="D16" s="317"/>
      <c r="E16" s="318">
        <f>SUM(F16:M16)</f>
        <v>44</v>
      </c>
      <c r="F16" s="318">
        <v>30</v>
      </c>
      <c r="G16" s="318">
        <v>14</v>
      </c>
      <c r="H16" s="318"/>
      <c r="I16" s="318"/>
      <c r="J16" s="318"/>
      <c r="K16" s="318"/>
      <c r="L16" s="318"/>
      <c r="M16" s="318"/>
    </row>
    <row r="17" spans="1:13" ht="17.25" customHeight="1">
      <c r="A17" s="316"/>
      <c r="B17" s="320" t="s">
        <v>94</v>
      </c>
      <c r="C17" s="317"/>
      <c r="D17" s="317"/>
      <c r="E17" s="318">
        <f>SUM(F17:M17)</f>
        <v>1620</v>
      </c>
      <c r="F17" s="318">
        <v>1102</v>
      </c>
      <c r="G17" s="318">
        <v>518</v>
      </c>
      <c r="H17" s="318"/>
      <c r="I17" s="318"/>
      <c r="J17" s="318"/>
      <c r="K17" s="318"/>
      <c r="L17" s="318"/>
      <c r="M17" s="318"/>
    </row>
    <row r="18" spans="1:13" ht="17.25" customHeight="1">
      <c r="A18" s="316"/>
      <c r="B18" s="317" t="s">
        <v>95</v>
      </c>
      <c r="C18" s="317"/>
      <c r="D18" s="317"/>
      <c r="E18" s="318">
        <f>SUM(E5:E15)</f>
        <v>230380</v>
      </c>
      <c r="F18" s="318">
        <f>SUM(F5:F15)</f>
        <v>140892</v>
      </c>
      <c r="G18" s="318">
        <f>SUM(G5:G15)</f>
        <v>66153</v>
      </c>
      <c r="H18" s="318">
        <f>SUM(H5:H15)</f>
        <v>6818</v>
      </c>
      <c r="I18" s="318">
        <f>SUM(I5:I17)</f>
        <v>3202</v>
      </c>
      <c r="J18" s="318">
        <f>SUM(J5:J17)</f>
        <v>1305</v>
      </c>
      <c r="K18" s="318">
        <f>SUM(K5:K17)</f>
        <v>610</v>
      </c>
      <c r="L18" s="318">
        <f>SUM(L5:L17)</f>
        <v>7758</v>
      </c>
      <c r="M18" s="318">
        <f>SUM(M5:M17)</f>
        <v>3642</v>
      </c>
    </row>
  </sheetData>
  <mergeCells count="18">
    <mergeCell ref="F3:M3"/>
    <mergeCell ref="B18:D18"/>
    <mergeCell ref="B14:D14"/>
    <mergeCell ref="B15:D15"/>
    <mergeCell ref="B16:D16"/>
    <mergeCell ref="B17:D17"/>
    <mergeCell ref="B10:D10"/>
    <mergeCell ref="B11:D11"/>
    <mergeCell ref="B12:D12"/>
    <mergeCell ref="B13:D13"/>
    <mergeCell ref="B6:D6"/>
    <mergeCell ref="B7:D7"/>
    <mergeCell ref="B8:D8"/>
    <mergeCell ref="B9:D9"/>
    <mergeCell ref="A3:A4"/>
    <mergeCell ref="B3:D4"/>
    <mergeCell ref="E3:E4"/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workbookViewId="0" topLeftCell="A12">
      <selection activeCell="A1" sqref="A1:L26"/>
    </sheetView>
  </sheetViews>
  <sheetFormatPr defaultColWidth="9.140625" defaultRowHeight="12.75"/>
  <cols>
    <col min="1" max="1" width="4.421875" style="191" customWidth="1"/>
    <col min="2" max="2" width="39.00390625" style="191" customWidth="1"/>
    <col min="3" max="3" width="17.00390625" style="191" customWidth="1"/>
    <col min="4" max="4" width="5.8515625" style="191" customWidth="1"/>
    <col min="5" max="5" width="8.7109375" style="191" customWidth="1"/>
    <col min="6" max="6" width="10.8515625" style="191" customWidth="1"/>
    <col min="7" max="7" width="11.7109375" style="191" customWidth="1"/>
    <col min="8" max="8" width="10.28125" style="191" customWidth="1"/>
    <col min="9" max="9" width="11.140625" style="191" customWidth="1"/>
    <col min="10" max="10" width="7.140625" style="191" customWidth="1"/>
    <col min="11" max="11" width="5.00390625" style="191" customWidth="1"/>
    <col min="12" max="12" width="7.28125" style="191" customWidth="1"/>
    <col min="13" max="16384" width="9.140625" style="191" customWidth="1"/>
  </cols>
  <sheetData>
    <row r="1" spans="1:12" ht="12" customHeight="1">
      <c r="A1" s="188"/>
      <c r="B1" s="188"/>
      <c r="C1" s="188"/>
      <c r="D1" s="188"/>
      <c r="E1" s="188"/>
      <c r="F1" s="188"/>
      <c r="G1" s="188"/>
      <c r="H1" s="189"/>
      <c r="I1" s="190" t="s">
        <v>72</v>
      </c>
      <c r="J1" s="189"/>
      <c r="K1" s="189"/>
      <c r="L1" s="189"/>
    </row>
    <row r="2" spans="1:12" ht="12" customHeight="1">
      <c r="A2" s="188"/>
      <c r="B2" s="188"/>
      <c r="C2" s="188"/>
      <c r="D2" s="188"/>
      <c r="E2" s="188"/>
      <c r="F2" s="188"/>
      <c r="G2" s="188"/>
      <c r="H2" s="192"/>
      <c r="I2" s="193" t="s">
        <v>73</v>
      </c>
      <c r="J2" s="192"/>
      <c r="K2" s="192"/>
      <c r="L2" s="192"/>
    </row>
    <row r="3" spans="1:12" ht="12" customHeight="1">
      <c r="A3" s="188"/>
      <c r="B3" s="188"/>
      <c r="C3" s="188"/>
      <c r="D3" s="188"/>
      <c r="E3" s="188"/>
      <c r="F3" s="194"/>
      <c r="G3" s="194"/>
      <c r="H3" s="192"/>
      <c r="I3" s="193" t="s">
        <v>41</v>
      </c>
      <c r="J3" s="192"/>
      <c r="K3" s="192"/>
      <c r="L3" s="192"/>
    </row>
    <row r="4" spans="1:12" ht="12" customHeight="1">
      <c r="A4" s="188"/>
      <c r="B4" s="188"/>
      <c r="C4" s="188"/>
      <c r="D4" s="188"/>
      <c r="E4" s="188"/>
      <c r="F4" s="188"/>
      <c r="G4" s="188"/>
      <c r="H4" s="189"/>
      <c r="I4" s="190" t="s">
        <v>74</v>
      </c>
      <c r="J4" s="189"/>
      <c r="K4" s="189"/>
      <c r="L4" s="189"/>
    </row>
    <row r="5" spans="1:12" ht="10.5" customHeight="1">
      <c r="A5" s="301" t="s">
        <v>42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6" spans="1:12" ht="7.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ht="8.25" customHeight="1">
      <c r="A7" s="195"/>
      <c r="L7" s="196" t="s">
        <v>43</v>
      </c>
    </row>
    <row r="8" spans="1:12" s="197" customFormat="1" ht="18" customHeight="1">
      <c r="A8" s="306" t="s">
        <v>1</v>
      </c>
      <c r="B8" s="306" t="s">
        <v>44</v>
      </c>
      <c r="C8" s="298" t="s">
        <v>45</v>
      </c>
      <c r="D8" s="298" t="s">
        <v>46</v>
      </c>
      <c r="E8" s="298" t="s">
        <v>47</v>
      </c>
      <c r="F8" s="298" t="s">
        <v>48</v>
      </c>
      <c r="G8" s="298" t="s">
        <v>49</v>
      </c>
      <c r="H8" s="303" t="s">
        <v>50</v>
      </c>
      <c r="I8" s="304"/>
      <c r="J8" s="304"/>
      <c r="K8" s="304"/>
      <c r="L8" s="305"/>
    </row>
    <row r="9" spans="1:12" s="197" customFormat="1" ht="23.25" customHeight="1">
      <c r="A9" s="307"/>
      <c r="B9" s="307"/>
      <c r="C9" s="299"/>
      <c r="D9" s="299"/>
      <c r="E9" s="299"/>
      <c r="F9" s="299"/>
      <c r="G9" s="299"/>
      <c r="H9" s="292" t="s">
        <v>51</v>
      </c>
      <c r="I9" s="292" t="s">
        <v>52</v>
      </c>
      <c r="J9" s="294" t="s">
        <v>53</v>
      </c>
      <c r="K9" s="309" t="s">
        <v>54</v>
      </c>
      <c r="L9" s="310"/>
    </row>
    <row r="10" spans="1:12" s="197" customFormat="1" ht="27" customHeight="1">
      <c r="A10" s="308"/>
      <c r="B10" s="308"/>
      <c r="C10" s="300"/>
      <c r="D10" s="300"/>
      <c r="E10" s="300"/>
      <c r="F10" s="300"/>
      <c r="G10" s="300"/>
      <c r="H10" s="293"/>
      <c r="I10" s="293"/>
      <c r="J10" s="295"/>
      <c r="K10" s="198" t="s">
        <v>55</v>
      </c>
      <c r="L10" s="199" t="s">
        <v>56</v>
      </c>
    </row>
    <row r="11" spans="1:12" s="201" customFormat="1" ht="9" customHeight="1">
      <c r="A11" s="200">
        <v>1</v>
      </c>
      <c r="B11" s="200">
        <v>2</v>
      </c>
      <c r="C11" s="200">
        <v>3</v>
      </c>
      <c r="D11" s="200">
        <v>4</v>
      </c>
      <c r="E11" s="200">
        <v>5</v>
      </c>
      <c r="F11" s="200">
        <v>6</v>
      </c>
      <c r="G11" s="200"/>
      <c r="H11" s="200">
        <v>8</v>
      </c>
      <c r="I11" s="200">
        <v>9</v>
      </c>
      <c r="J11" s="200">
        <v>10</v>
      </c>
      <c r="K11" s="200">
        <v>11</v>
      </c>
      <c r="L11" s="200">
        <v>12</v>
      </c>
    </row>
    <row r="12" spans="1:12" ht="28.5" customHeight="1">
      <c r="A12" s="202">
        <v>1</v>
      </c>
      <c r="B12" s="203" t="s">
        <v>57</v>
      </c>
      <c r="C12" s="204" t="s">
        <v>58</v>
      </c>
      <c r="D12" s="205">
        <v>600</v>
      </c>
      <c r="E12" s="205">
        <v>60014</v>
      </c>
      <c r="F12" s="206">
        <v>1200000</v>
      </c>
      <c r="G12" s="207">
        <v>1200000</v>
      </c>
      <c r="H12" s="208"/>
      <c r="I12" s="209">
        <v>1200000</v>
      </c>
      <c r="J12" s="210"/>
      <c r="K12" s="210"/>
      <c r="L12" s="210"/>
    </row>
    <row r="13" spans="1:12" ht="30.75" customHeight="1">
      <c r="A13" s="211">
        <v>2</v>
      </c>
      <c r="B13" s="212" t="s">
        <v>59</v>
      </c>
      <c r="C13" s="213" t="s">
        <v>58</v>
      </c>
      <c r="D13" s="214">
        <v>600</v>
      </c>
      <c r="E13" s="215">
        <v>60014</v>
      </c>
      <c r="F13" s="216">
        <v>1000000</v>
      </c>
      <c r="G13" s="217">
        <v>1000000</v>
      </c>
      <c r="H13" s="216"/>
      <c r="I13" s="218">
        <v>1000000</v>
      </c>
      <c r="J13" s="219"/>
      <c r="K13" s="219"/>
      <c r="L13" s="219"/>
    </row>
    <row r="14" spans="1:12" ht="26.25" customHeight="1">
      <c r="A14" s="202">
        <v>3</v>
      </c>
      <c r="B14" s="220" t="s">
        <v>60</v>
      </c>
      <c r="C14" s="213" t="s">
        <v>58</v>
      </c>
      <c r="D14" s="215">
        <v>600</v>
      </c>
      <c r="E14" s="215">
        <v>60014</v>
      </c>
      <c r="F14" s="217">
        <v>600000</v>
      </c>
      <c r="G14" s="217">
        <v>600000</v>
      </c>
      <c r="H14" s="217"/>
      <c r="I14" s="218">
        <v>600000</v>
      </c>
      <c r="J14" s="219"/>
      <c r="K14" s="219"/>
      <c r="L14" s="219"/>
    </row>
    <row r="15" spans="1:12" ht="30.75" customHeight="1">
      <c r="A15" s="202">
        <v>4</v>
      </c>
      <c r="B15" s="220" t="s">
        <v>61</v>
      </c>
      <c r="C15" s="204" t="s">
        <v>58</v>
      </c>
      <c r="D15" s="205">
        <v>600</v>
      </c>
      <c r="E15" s="205">
        <v>60014</v>
      </c>
      <c r="F15" s="217">
        <v>464910</v>
      </c>
      <c r="G15" s="217">
        <v>464910</v>
      </c>
      <c r="H15" s="217">
        <v>464910</v>
      </c>
      <c r="I15" s="218"/>
      <c r="J15" s="219"/>
      <c r="K15" s="219"/>
      <c r="L15" s="219"/>
    </row>
    <row r="16" spans="1:12" ht="32.25" customHeight="1">
      <c r="A16" s="202">
        <v>5</v>
      </c>
      <c r="B16" s="220" t="s">
        <v>62</v>
      </c>
      <c r="C16" s="204" t="s">
        <v>58</v>
      </c>
      <c r="D16" s="205">
        <v>600</v>
      </c>
      <c r="E16" s="205">
        <v>60014</v>
      </c>
      <c r="F16" s="217">
        <v>53090</v>
      </c>
      <c r="G16" s="217">
        <v>53090</v>
      </c>
      <c r="H16" s="217">
        <v>53090</v>
      </c>
      <c r="I16" s="218"/>
      <c r="J16" s="219"/>
      <c r="K16" s="219"/>
      <c r="L16" s="219"/>
    </row>
    <row r="17" spans="1:12" ht="30.75" customHeight="1">
      <c r="A17" s="202">
        <v>6</v>
      </c>
      <c r="B17" s="220" t="s">
        <v>63</v>
      </c>
      <c r="C17" s="204" t="s">
        <v>58</v>
      </c>
      <c r="D17" s="205">
        <v>600</v>
      </c>
      <c r="E17" s="205">
        <v>60014</v>
      </c>
      <c r="F17" s="217">
        <v>124800</v>
      </c>
      <c r="G17" s="217">
        <v>124800</v>
      </c>
      <c r="H17" s="217"/>
      <c r="I17" s="218">
        <v>124800</v>
      </c>
      <c r="J17" s="219"/>
      <c r="K17" s="219"/>
      <c r="L17" s="219"/>
    </row>
    <row r="18" spans="1:12" ht="27.75" customHeight="1">
      <c r="A18" s="202">
        <v>7</v>
      </c>
      <c r="B18" s="203" t="s">
        <v>64</v>
      </c>
      <c r="C18" s="204" t="s">
        <v>58</v>
      </c>
      <c r="D18" s="205">
        <v>600</v>
      </c>
      <c r="E18" s="205">
        <v>60014</v>
      </c>
      <c r="F18" s="207">
        <v>9000</v>
      </c>
      <c r="G18" s="207">
        <v>9000</v>
      </c>
      <c r="H18" s="207">
        <v>9000</v>
      </c>
      <c r="I18" s="209"/>
      <c r="J18" s="210"/>
      <c r="K18" s="210"/>
      <c r="L18" s="210"/>
    </row>
    <row r="19" spans="1:12" ht="47.25" customHeight="1">
      <c r="A19" s="202">
        <v>8</v>
      </c>
      <c r="B19" s="203" t="s">
        <v>65</v>
      </c>
      <c r="C19" s="204" t="s">
        <v>58</v>
      </c>
      <c r="D19" s="205">
        <v>600</v>
      </c>
      <c r="E19" s="205">
        <v>60014</v>
      </c>
      <c r="F19" s="207">
        <v>20000</v>
      </c>
      <c r="G19" s="207">
        <v>20000</v>
      </c>
      <c r="H19" s="207">
        <v>20000</v>
      </c>
      <c r="I19" s="209"/>
      <c r="J19" s="210"/>
      <c r="K19" s="210"/>
      <c r="L19" s="210"/>
    </row>
    <row r="20" spans="1:12" s="226" customFormat="1" ht="11.25" customHeight="1">
      <c r="A20" s="221"/>
      <c r="B20" s="222" t="s">
        <v>66</v>
      </c>
      <c r="C20" s="223"/>
      <c r="D20" s="221"/>
      <c r="E20" s="221"/>
      <c r="F20" s="224">
        <f>F12+F13+F14+F15+F16+F17+F18+F19</f>
        <v>3471800</v>
      </c>
      <c r="G20" s="224">
        <f>G12+G13+G14+G15+G16+G17+G18+G19</f>
        <v>3471800</v>
      </c>
      <c r="H20" s="224">
        <f>H12+H13+H14+H15+H16+H17+H18+H19</f>
        <v>547000</v>
      </c>
      <c r="I20" s="224">
        <f>I12+I13+I14+I15+I16+I17+I18+I19</f>
        <v>2924800</v>
      </c>
      <c r="J20" s="225"/>
      <c r="K20" s="225"/>
      <c r="L20" s="225"/>
    </row>
    <row r="21" spans="1:12" s="233" customFormat="1" ht="29.25" customHeight="1">
      <c r="A21" s="227">
        <v>9</v>
      </c>
      <c r="B21" s="228" t="s">
        <v>67</v>
      </c>
      <c r="C21" s="229" t="s">
        <v>19</v>
      </c>
      <c r="D21" s="230">
        <v>750</v>
      </c>
      <c r="E21" s="230">
        <v>75020</v>
      </c>
      <c r="F21" s="231">
        <v>122500</v>
      </c>
      <c r="G21" s="231">
        <v>122500</v>
      </c>
      <c r="H21" s="231">
        <v>122500</v>
      </c>
      <c r="I21" s="231"/>
      <c r="J21" s="232"/>
      <c r="K21" s="232"/>
      <c r="L21" s="232"/>
    </row>
    <row r="22" spans="1:12" s="226" customFormat="1" ht="12" customHeight="1">
      <c r="A22" s="234"/>
      <c r="B22" s="222" t="s">
        <v>68</v>
      </c>
      <c r="C22" s="222"/>
      <c r="D22" s="221"/>
      <c r="E22" s="221"/>
      <c r="F22" s="224">
        <f>F21</f>
        <v>122500</v>
      </c>
      <c r="G22" s="224">
        <f>G21</f>
        <v>122500</v>
      </c>
      <c r="H22" s="224">
        <f>H21</f>
        <v>122500</v>
      </c>
      <c r="I22" s="224"/>
      <c r="J22" s="235"/>
      <c r="K22" s="235"/>
      <c r="L22" s="235"/>
    </row>
    <row r="23" spans="1:12" ht="35.25" customHeight="1">
      <c r="A23" s="202">
        <v>10</v>
      </c>
      <c r="B23" s="236" t="s">
        <v>69</v>
      </c>
      <c r="C23" s="237" t="s">
        <v>31</v>
      </c>
      <c r="D23" s="238">
        <v>801</v>
      </c>
      <c r="E23" s="238">
        <v>80140</v>
      </c>
      <c r="F23" s="239">
        <v>15000</v>
      </c>
      <c r="G23" s="239">
        <v>15000</v>
      </c>
      <c r="H23" s="239">
        <v>15000</v>
      </c>
      <c r="I23" s="239"/>
      <c r="J23" s="240"/>
      <c r="K23" s="240"/>
      <c r="L23" s="240"/>
    </row>
    <row r="24" spans="1:12" ht="35.25" customHeight="1">
      <c r="A24" s="202">
        <v>11</v>
      </c>
      <c r="B24" s="241" t="s">
        <v>70</v>
      </c>
      <c r="C24" s="237" t="s">
        <v>27</v>
      </c>
      <c r="D24" s="238">
        <v>852</v>
      </c>
      <c r="E24" s="238">
        <v>85203</v>
      </c>
      <c r="F24" s="239">
        <v>150000</v>
      </c>
      <c r="G24" s="239">
        <v>150000</v>
      </c>
      <c r="H24" s="239">
        <v>150000</v>
      </c>
      <c r="I24" s="239"/>
      <c r="J24" s="240"/>
      <c r="K24" s="240"/>
      <c r="L24" s="240"/>
    </row>
    <row r="25" spans="1:12" ht="37.5" customHeight="1">
      <c r="A25" s="202">
        <v>12</v>
      </c>
      <c r="B25" s="241" t="s">
        <v>71</v>
      </c>
      <c r="C25" s="237" t="s">
        <v>25</v>
      </c>
      <c r="D25" s="238">
        <v>801</v>
      </c>
      <c r="E25" s="238">
        <v>80105</v>
      </c>
      <c r="F25" s="239">
        <v>10000</v>
      </c>
      <c r="G25" s="239">
        <v>10000</v>
      </c>
      <c r="H25" s="239">
        <v>10000</v>
      </c>
      <c r="I25" s="239"/>
      <c r="J25" s="240"/>
      <c r="K25" s="240"/>
      <c r="L25" s="240"/>
    </row>
    <row r="26" spans="1:12" ht="10.5" customHeight="1">
      <c r="A26" s="242"/>
      <c r="B26" s="296" t="s">
        <v>22</v>
      </c>
      <c r="C26" s="297"/>
      <c r="D26" s="242"/>
      <c r="E26" s="242"/>
      <c r="F26" s="243">
        <f>F20+F22+F23+F24+F25</f>
        <v>3769300</v>
      </c>
      <c r="G26" s="243">
        <f>G20+G22+G23+G24+G25</f>
        <v>3769300</v>
      </c>
      <c r="H26" s="243">
        <f>H20+H22+H23+H24+H25</f>
        <v>844500</v>
      </c>
      <c r="I26" s="243">
        <f>I20+I22+I23</f>
        <v>2924800</v>
      </c>
      <c r="J26" s="244"/>
      <c r="K26" s="244"/>
      <c r="L26" s="244"/>
    </row>
    <row r="27" spans="1:12" ht="2.25" customHeight="1">
      <c r="A27" s="245"/>
      <c r="B27" s="246"/>
      <c r="C27" s="246"/>
      <c r="D27" s="246"/>
      <c r="E27" s="246"/>
      <c r="F27" s="246"/>
      <c r="G27" s="246"/>
      <c r="H27" s="246"/>
      <c r="I27" s="246"/>
      <c r="J27" s="247"/>
      <c r="K27" s="247"/>
      <c r="L27" s="248"/>
    </row>
    <row r="28" spans="10:11" ht="15.75">
      <c r="J28" s="249"/>
      <c r="K28" s="249"/>
    </row>
  </sheetData>
  <mergeCells count="14">
    <mergeCell ref="A5:L6"/>
    <mergeCell ref="H8:L8"/>
    <mergeCell ref="A8:A10"/>
    <mergeCell ref="K9:L9"/>
    <mergeCell ref="B8:B10"/>
    <mergeCell ref="C8:C10"/>
    <mergeCell ref="D8:D10"/>
    <mergeCell ref="E8:E10"/>
    <mergeCell ref="F8:F10"/>
    <mergeCell ref="H9:H10"/>
    <mergeCell ref="I9:I10"/>
    <mergeCell ref="J9:J10"/>
    <mergeCell ref="B26:C26"/>
    <mergeCell ref="G8:G10"/>
  </mergeCells>
  <printOptions/>
  <pageMargins left="0.7086614173228347" right="0.1968503937007874" top="0.1968503937007874" bottom="0.1968503937007874" header="0.3937007874015748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A1" sqref="A1:K26"/>
    </sheetView>
  </sheetViews>
  <sheetFormatPr defaultColWidth="9.140625" defaultRowHeight="17.25" customHeight="1"/>
  <cols>
    <col min="1" max="1" width="3.7109375" style="311" customWidth="1"/>
    <col min="2" max="2" width="9.7109375" style="0" bestFit="1" customWidth="1"/>
    <col min="4" max="4" width="12.140625" style="0" customWidth="1"/>
    <col min="5" max="5" width="10.28125" style="0" bestFit="1" customWidth="1"/>
    <col min="6" max="6" width="10.140625" style="0" customWidth="1"/>
    <col min="7" max="7" width="11.421875" style="0" bestFit="1" customWidth="1"/>
    <col min="8" max="8" width="10.140625" style="0" bestFit="1" customWidth="1"/>
    <col min="9" max="9" width="9.421875" style="0" bestFit="1" customWidth="1"/>
    <col min="10" max="10" width="11.421875" style="0" bestFit="1" customWidth="1"/>
    <col min="11" max="11" width="32.8515625" style="0" customWidth="1"/>
  </cols>
  <sheetData>
    <row r="1" spans="1:11" ht="17.25" customHeight="1">
      <c r="A1" s="332" t="s">
        <v>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7.25" customHeight="1" thickBo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7.25" customHeight="1" thickTop="1">
      <c r="A3" s="355" t="s">
        <v>75</v>
      </c>
      <c r="B3" s="356" t="s">
        <v>76</v>
      </c>
      <c r="C3" s="356"/>
      <c r="D3" s="356"/>
      <c r="E3" s="356" t="s">
        <v>46</v>
      </c>
      <c r="F3" s="356" t="s">
        <v>47</v>
      </c>
      <c r="G3" s="357" t="s">
        <v>8</v>
      </c>
      <c r="H3" s="355" t="s">
        <v>11</v>
      </c>
      <c r="I3" s="355" t="s">
        <v>24</v>
      </c>
      <c r="J3" s="355" t="s">
        <v>97</v>
      </c>
      <c r="K3" s="355" t="s">
        <v>98</v>
      </c>
    </row>
    <row r="4" spans="1:11" ht="17.25" customHeight="1" thickBot="1">
      <c r="A4" s="358"/>
      <c r="B4" s="359"/>
      <c r="C4" s="359"/>
      <c r="D4" s="359"/>
      <c r="E4" s="359"/>
      <c r="F4" s="360"/>
      <c r="G4" s="361"/>
      <c r="H4" s="361"/>
      <c r="I4" s="361"/>
      <c r="J4" s="361"/>
      <c r="K4" s="361"/>
    </row>
    <row r="5" spans="1:11" ht="17.25" customHeight="1" thickTop="1">
      <c r="A5" s="321">
        <v>1</v>
      </c>
      <c r="B5" s="336" t="s">
        <v>100</v>
      </c>
      <c r="C5" s="336"/>
      <c r="D5" s="336"/>
      <c r="E5" s="333">
        <v>801</v>
      </c>
      <c r="F5" s="333">
        <v>80102</v>
      </c>
      <c r="G5" s="323">
        <v>1600</v>
      </c>
      <c r="H5" s="323">
        <v>280</v>
      </c>
      <c r="I5" s="323">
        <v>40</v>
      </c>
      <c r="J5" s="323">
        <f>SUM(G5:I5)</f>
        <v>1920</v>
      </c>
      <c r="K5" s="354"/>
    </row>
    <row r="6" spans="1:11" ht="17.25" customHeight="1">
      <c r="A6" s="316">
        <v>2</v>
      </c>
      <c r="B6" s="335" t="s">
        <v>101</v>
      </c>
      <c r="C6" s="335"/>
      <c r="D6" s="335"/>
      <c r="E6" s="334">
        <v>801</v>
      </c>
      <c r="F6" s="334">
        <v>80102</v>
      </c>
      <c r="G6" s="318">
        <v>1600</v>
      </c>
      <c r="H6" s="318">
        <v>282</v>
      </c>
      <c r="I6" s="318">
        <v>40</v>
      </c>
      <c r="J6" s="318">
        <f>SUM(G6:I6)</f>
        <v>1922</v>
      </c>
      <c r="K6" s="154"/>
    </row>
    <row r="7" spans="1:11" s="339" customFormat="1" ht="17.25" customHeight="1">
      <c r="A7" s="315"/>
      <c r="B7" s="313" t="s">
        <v>95</v>
      </c>
      <c r="C7" s="313"/>
      <c r="D7" s="313"/>
      <c r="E7" s="338">
        <v>801</v>
      </c>
      <c r="F7" s="338">
        <v>80102</v>
      </c>
      <c r="G7" s="342">
        <f>SUM(G5:G6)</f>
        <v>3200</v>
      </c>
      <c r="H7" s="342">
        <v>562</v>
      </c>
      <c r="I7" s="342">
        <v>80</v>
      </c>
      <c r="J7" s="342">
        <f>SUM(G7:I7)</f>
        <v>3842</v>
      </c>
      <c r="K7" s="346"/>
    </row>
    <row r="8" spans="1:11" ht="17.25" customHeight="1">
      <c r="A8" s="345">
        <v>3</v>
      </c>
      <c r="B8" s="345" t="s">
        <v>102</v>
      </c>
      <c r="C8" s="345"/>
      <c r="D8" s="345"/>
      <c r="E8" s="334">
        <v>801</v>
      </c>
      <c r="F8" s="334">
        <v>80111</v>
      </c>
      <c r="G8" s="318">
        <v>1600</v>
      </c>
      <c r="H8" s="318">
        <v>284</v>
      </c>
      <c r="I8" s="318">
        <v>40</v>
      </c>
      <c r="J8" s="318">
        <f>SUM(G8:I8)</f>
        <v>1924</v>
      </c>
      <c r="K8" s="154"/>
    </row>
    <row r="9" spans="1:11" ht="17.25" customHeight="1">
      <c r="A9" s="345"/>
      <c r="B9" s="345"/>
      <c r="C9" s="345"/>
      <c r="D9" s="345"/>
      <c r="E9" s="334">
        <v>854</v>
      </c>
      <c r="F9" s="334">
        <v>85403</v>
      </c>
      <c r="G9" s="318">
        <v>4800</v>
      </c>
      <c r="H9" s="318">
        <v>852</v>
      </c>
      <c r="I9" s="318">
        <v>120</v>
      </c>
      <c r="J9" s="318">
        <f>SUM(G9:I9)</f>
        <v>5772</v>
      </c>
      <c r="K9" s="154"/>
    </row>
    <row r="10" spans="1:11" s="339" customFormat="1" ht="12.75" customHeight="1">
      <c r="A10" s="314"/>
      <c r="B10" s="314" t="s">
        <v>95</v>
      </c>
      <c r="C10" s="314"/>
      <c r="D10" s="314"/>
      <c r="E10" s="368">
        <v>801</v>
      </c>
      <c r="F10" s="368">
        <v>80111</v>
      </c>
      <c r="G10" s="347">
        <f>SUM(G8:G9)</f>
        <v>6400</v>
      </c>
      <c r="H10" s="347">
        <v>1136</v>
      </c>
      <c r="I10" s="347">
        <v>160</v>
      </c>
      <c r="J10" s="347">
        <f>SUM(G10:I11)</f>
        <v>7696</v>
      </c>
      <c r="K10" s="371"/>
    </row>
    <row r="11" spans="1:11" s="339" customFormat="1" ht="14.25" customHeight="1">
      <c r="A11" s="313"/>
      <c r="B11" s="314"/>
      <c r="C11" s="314"/>
      <c r="D11" s="314"/>
      <c r="E11" s="369">
        <v>854</v>
      </c>
      <c r="F11" s="369">
        <v>85403</v>
      </c>
      <c r="G11" s="341"/>
      <c r="H11" s="341"/>
      <c r="I11" s="341"/>
      <c r="J11" s="341"/>
      <c r="K11" s="340"/>
    </row>
    <row r="12" spans="1:11" ht="25.5" customHeight="1">
      <c r="A12" s="316">
        <v>4</v>
      </c>
      <c r="B12" s="345" t="s">
        <v>87</v>
      </c>
      <c r="C12" s="345"/>
      <c r="D12" s="345"/>
      <c r="E12" s="334">
        <v>801</v>
      </c>
      <c r="F12" s="334">
        <v>80120</v>
      </c>
      <c r="G12" s="318">
        <v>3200</v>
      </c>
      <c r="H12" s="318">
        <v>552</v>
      </c>
      <c r="I12" s="318">
        <v>80</v>
      </c>
      <c r="J12" s="318">
        <f>SUM(G12:I12)</f>
        <v>3832</v>
      </c>
      <c r="K12" s="154"/>
    </row>
    <row r="13" spans="1:11" ht="26.25" customHeight="1">
      <c r="A13" s="316">
        <v>5</v>
      </c>
      <c r="B13" s="345" t="s">
        <v>26</v>
      </c>
      <c r="C13" s="345"/>
      <c r="D13" s="345"/>
      <c r="E13" s="334">
        <v>801</v>
      </c>
      <c r="F13" s="334">
        <v>80120</v>
      </c>
      <c r="G13" s="318">
        <v>1600</v>
      </c>
      <c r="H13" s="318">
        <v>276</v>
      </c>
      <c r="I13" s="318">
        <v>40</v>
      </c>
      <c r="J13" s="318">
        <f>SUM(G13:I13)</f>
        <v>1916</v>
      </c>
      <c r="K13" s="154"/>
    </row>
    <row r="14" spans="1:12" ht="17.25" customHeight="1">
      <c r="A14" s="316">
        <v>6</v>
      </c>
      <c r="B14" s="335" t="s">
        <v>16</v>
      </c>
      <c r="C14" s="335"/>
      <c r="D14" s="335"/>
      <c r="E14" s="334">
        <v>801</v>
      </c>
      <c r="F14" s="334">
        <v>80120</v>
      </c>
      <c r="G14" s="318">
        <v>3200</v>
      </c>
      <c r="H14" s="318">
        <v>552</v>
      </c>
      <c r="I14" s="318">
        <v>80</v>
      </c>
      <c r="J14" s="318">
        <f>SUM(G14:I14)</f>
        <v>3832</v>
      </c>
      <c r="K14" s="154"/>
      <c r="L14" t="s">
        <v>99</v>
      </c>
    </row>
    <row r="15" spans="1:11" s="339" customFormat="1" ht="17.25" customHeight="1">
      <c r="A15" s="315"/>
      <c r="B15" s="313" t="s">
        <v>95</v>
      </c>
      <c r="C15" s="313"/>
      <c r="D15" s="313"/>
      <c r="E15" s="338">
        <v>801</v>
      </c>
      <c r="F15" s="338">
        <v>80120</v>
      </c>
      <c r="G15" s="342">
        <f>SUM(G12:G14)</f>
        <v>8000</v>
      </c>
      <c r="H15" s="342">
        <v>1380</v>
      </c>
      <c r="I15" s="342">
        <v>200</v>
      </c>
      <c r="J15" s="342">
        <f>SUM(G15:I15)</f>
        <v>9580</v>
      </c>
      <c r="K15" s="346"/>
    </row>
    <row r="16" spans="1:11" ht="26.25" customHeight="1">
      <c r="A16" s="316">
        <v>7</v>
      </c>
      <c r="B16" s="345" t="s">
        <v>25</v>
      </c>
      <c r="C16" s="345"/>
      <c r="D16" s="345"/>
      <c r="E16" s="334">
        <v>801</v>
      </c>
      <c r="F16" s="334">
        <v>80124</v>
      </c>
      <c r="G16" s="318">
        <v>1600</v>
      </c>
      <c r="H16" s="318">
        <v>284</v>
      </c>
      <c r="I16" s="318">
        <v>40</v>
      </c>
      <c r="J16" s="318">
        <f>SUM(G16:I16)</f>
        <v>1924</v>
      </c>
      <c r="K16" s="154"/>
    </row>
    <row r="17" spans="1:11" s="339" customFormat="1" ht="18.75" customHeight="1">
      <c r="A17" s="315"/>
      <c r="B17" s="314" t="s">
        <v>95</v>
      </c>
      <c r="C17" s="314"/>
      <c r="D17" s="314"/>
      <c r="E17" s="338">
        <v>801</v>
      </c>
      <c r="F17" s="338">
        <v>80124</v>
      </c>
      <c r="G17" s="342">
        <v>1600</v>
      </c>
      <c r="H17" s="342">
        <v>284</v>
      </c>
      <c r="I17" s="342">
        <v>40</v>
      </c>
      <c r="J17" s="342">
        <f>SUM(G17:I17)</f>
        <v>1924</v>
      </c>
      <c r="K17" s="346"/>
    </row>
    <row r="18" spans="1:11" ht="17.25" customHeight="1">
      <c r="A18" s="316">
        <v>8</v>
      </c>
      <c r="B18" s="335" t="s">
        <v>91</v>
      </c>
      <c r="C18" s="335"/>
      <c r="D18" s="335"/>
      <c r="E18" s="334">
        <v>801</v>
      </c>
      <c r="F18" s="334">
        <v>80130</v>
      </c>
      <c r="G18" s="318">
        <v>1600</v>
      </c>
      <c r="H18" s="318">
        <v>276</v>
      </c>
      <c r="I18" s="318">
        <v>40</v>
      </c>
      <c r="J18" s="318">
        <f>SUM(G18:I18)</f>
        <v>1916</v>
      </c>
      <c r="K18" s="154"/>
    </row>
    <row r="19" spans="1:11" ht="17.25" customHeight="1">
      <c r="A19" s="316">
        <v>9</v>
      </c>
      <c r="B19" s="367" t="s">
        <v>13</v>
      </c>
      <c r="C19" s="335"/>
      <c r="D19" s="335"/>
      <c r="E19" s="334">
        <v>801</v>
      </c>
      <c r="F19" s="334">
        <v>80130</v>
      </c>
      <c r="G19" s="318">
        <v>1600</v>
      </c>
      <c r="H19" s="318">
        <v>276</v>
      </c>
      <c r="I19" s="318">
        <v>40</v>
      </c>
      <c r="J19" s="318">
        <f>SUM(G19:I19)</f>
        <v>1916</v>
      </c>
      <c r="K19" s="154"/>
    </row>
    <row r="20" spans="1:11" ht="17.25" customHeight="1">
      <c r="A20" s="316">
        <v>10</v>
      </c>
      <c r="B20" s="367" t="s">
        <v>18</v>
      </c>
      <c r="C20" s="335"/>
      <c r="D20" s="335"/>
      <c r="E20" s="334">
        <v>801</v>
      </c>
      <c r="F20" s="334">
        <v>80130</v>
      </c>
      <c r="G20" s="318">
        <v>3200</v>
      </c>
      <c r="H20" s="318">
        <v>552</v>
      </c>
      <c r="I20" s="318">
        <v>80</v>
      </c>
      <c r="J20" s="318">
        <f>SUM(G20:I20)</f>
        <v>3832</v>
      </c>
      <c r="K20" s="154"/>
    </row>
    <row r="21" spans="1:11" s="339" customFormat="1" ht="17.25" customHeight="1">
      <c r="A21" s="315"/>
      <c r="B21" s="313" t="s">
        <v>95</v>
      </c>
      <c r="C21" s="313"/>
      <c r="D21" s="313"/>
      <c r="E21" s="338">
        <v>801</v>
      </c>
      <c r="F21" s="338">
        <v>80130</v>
      </c>
      <c r="G21" s="342">
        <f>SUM(G18:G20)</f>
        <v>6400</v>
      </c>
      <c r="H21" s="342">
        <v>1104</v>
      </c>
      <c r="I21" s="342">
        <v>160</v>
      </c>
      <c r="J21" s="342">
        <f>SUM(G21:I21)</f>
        <v>7664</v>
      </c>
      <c r="K21" s="346"/>
    </row>
    <row r="22" spans="1:11" ht="27" customHeight="1">
      <c r="A22" s="316">
        <v>11</v>
      </c>
      <c r="B22" s="345" t="s">
        <v>104</v>
      </c>
      <c r="C22" s="345"/>
      <c r="D22" s="345"/>
      <c r="E22" s="348">
        <v>852</v>
      </c>
      <c r="F22" s="348">
        <v>85201</v>
      </c>
      <c r="G22" s="349">
        <v>1600</v>
      </c>
      <c r="H22" s="349">
        <v>280</v>
      </c>
      <c r="I22" s="349">
        <v>40</v>
      </c>
      <c r="J22" s="318">
        <f>SUM(G22:I22)</f>
        <v>1920</v>
      </c>
      <c r="K22" s="154"/>
    </row>
    <row r="23" spans="1:11" s="339" customFormat="1" ht="17.25" customHeight="1">
      <c r="A23" s="362"/>
      <c r="B23" s="337" t="s">
        <v>95</v>
      </c>
      <c r="C23" s="337"/>
      <c r="D23" s="337"/>
      <c r="E23" s="363">
        <v>852</v>
      </c>
      <c r="F23" s="363">
        <v>85201</v>
      </c>
      <c r="G23" s="364">
        <v>1600</v>
      </c>
      <c r="H23" s="365">
        <v>280</v>
      </c>
      <c r="I23" s="365">
        <v>40</v>
      </c>
      <c r="J23" s="366">
        <f>SUM(G23:I23)</f>
        <v>1920</v>
      </c>
      <c r="K23" s="365"/>
    </row>
    <row r="24" spans="1:11" s="343" customFormat="1" ht="13.5" customHeight="1">
      <c r="A24" s="350"/>
      <c r="B24" s="350" t="s">
        <v>103</v>
      </c>
      <c r="C24" s="350"/>
      <c r="D24" s="350"/>
      <c r="E24" s="372">
        <v>801</v>
      </c>
      <c r="F24" s="351"/>
      <c r="G24" s="352">
        <v>27200</v>
      </c>
      <c r="H24" s="352">
        <v>4746</v>
      </c>
      <c r="I24" s="352">
        <v>680</v>
      </c>
      <c r="J24" s="352">
        <f>SUM(G24:I26)</f>
        <v>32626</v>
      </c>
      <c r="K24" s="353"/>
    </row>
    <row r="25" spans="1:11" s="343" customFormat="1" ht="13.5" customHeight="1">
      <c r="A25" s="350"/>
      <c r="B25" s="350"/>
      <c r="C25" s="350"/>
      <c r="D25" s="350"/>
      <c r="E25" s="370">
        <v>852</v>
      </c>
      <c r="F25" s="352"/>
      <c r="G25" s="352"/>
      <c r="H25" s="352"/>
      <c r="I25" s="352"/>
      <c r="J25" s="352"/>
      <c r="K25" s="353"/>
    </row>
    <row r="26" spans="1:11" s="343" customFormat="1" ht="15" customHeight="1">
      <c r="A26" s="350"/>
      <c r="B26" s="350"/>
      <c r="C26" s="350"/>
      <c r="D26" s="350"/>
      <c r="E26" s="373">
        <v>854</v>
      </c>
      <c r="F26" s="352"/>
      <c r="G26" s="352"/>
      <c r="H26" s="352"/>
      <c r="I26" s="352"/>
      <c r="J26" s="352"/>
      <c r="K26" s="353"/>
    </row>
  </sheetData>
  <mergeCells count="42">
    <mergeCell ref="K24:K26"/>
    <mergeCell ref="B23:D23"/>
    <mergeCell ref="A1:K2"/>
    <mergeCell ref="K10:K11"/>
    <mergeCell ref="I10:I11"/>
    <mergeCell ref="J10:J11"/>
    <mergeCell ref="B17:D17"/>
    <mergeCell ref="A24:A26"/>
    <mergeCell ref="B24:D26"/>
    <mergeCell ref="G10:G11"/>
    <mergeCell ref="H10:H11"/>
    <mergeCell ref="G24:G26"/>
    <mergeCell ref="F24:F26"/>
    <mergeCell ref="H24:H26"/>
    <mergeCell ref="B22:D22"/>
    <mergeCell ref="A8:A9"/>
    <mergeCell ref="B8:D9"/>
    <mergeCell ref="A10:A11"/>
    <mergeCell ref="B10:D11"/>
    <mergeCell ref="F3:F4"/>
    <mergeCell ref="G3:G4"/>
    <mergeCell ref="H3:H4"/>
    <mergeCell ref="I3:I4"/>
    <mergeCell ref="J3:J4"/>
    <mergeCell ref="K3:K4"/>
    <mergeCell ref="A3:A4"/>
    <mergeCell ref="B3:D4"/>
    <mergeCell ref="E3:E4"/>
    <mergeCell ref="B5:D5"/>
    <mergeCell ref="B6:D6"/>
    <mergeCell ref="B7:D7"/>
    <mergeCell ref="I24:I26"/>
    <mergeCell ref="J24:J26"/>
    <mergeCell ref="B21:D21"/>
    <mergeCell ref="B16:D16"/>
    <mergeCell ref="B18:D18"/>
    <mergeCell ref="B19:D19"/>
    <mergeCell ref="B20:D20"/>
    <mergeCell ref="B12:D12"/>
    <mergeCell ref="B13:D13"/>
    <mergeCell ref="B14:D14"/>
    <mergeCell ref="B15:D15"/>
  </mergeCells>
  <printOptions/>
  <pageMargins left="0.7874015748031497" right="0.7874015748031497" top="0.708661417322834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Karina</cp:lastModifiedBy>
  <cp:lastPrinted>2006-10-27T10:46:44Z</cp:lastPrinted>
  <dcterms:created xsi:type="dcterms:W3CDTF">2005-06-24T11:55:34Z</dcterms:created>
  <dcterms:modified xsi:type="dcterms:W3CDTF">2006-10-27T11:03:28Z</dcterms:modified>
  <cp:category/>
  <cp:version/>
  <cp:contentType/>
  <cp:contentStatus/>
</cp:coreProperties>
</file>