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409" activeTab="7"/>
  </bookViews>
  <sheets>
    <sheet name="Nr 1 " sheetId="1" r:id="rId1"/>
    <sheet name="Nr 2" sheetId="2" r:id="rId2"/>
    <sheet name="Nr 3" sheetId="3" r:id="rId3"/>
    <sheet name="Nr 4" sheetId="4" r:id="rId4"/>
    <sheet name="Nr 4a" sheetId="5" r:id="rId5"/>
    <sheet name="Nr 5" sheetId="6" r:id="rId6"/>
    <sheet name="Nr 6" sheetId="7" r:id="rId7"/>
    <sheet name="Nr 7" sheetId="8" r:id="rId8"/>
  </sheets>
  <definedNames/>
  <calcPr fullCalcOnLoad="1"/>
</workbook>
</file>

<file path=xl/sharedStrings.xml><?xml version="1.0" encoding="utf-8"?>
<sst xmlns="http://schemas.openxmlformats.org/spreadsheetml/2006/main" count="664" uniqueCount="514">
  <si>
    <t>Lp.</t>
  </si>
  <si>
    <t>Dział klasyfikacji</t>
  </si>
  <si>
    <t>w zł</t>
  </si>
  <si>
    <t>Załącznik Nr 2</t>
  </si>
  <si>
    <t>Nazwa działu i rozdziału</t>
  </si>
  <si>
    <t>Symbol</t>
  </si>
  <si>
    <t>Dział</t>
  </si>
  <si>
    <t>Rozdział</t>
  </si>
  <si>
    <t>bieżące</t>
  </si>
  <si>
    <t>razem</t>
  </si>
  <si>
    <t>w tym:</t>
  </si>
  <si>
    <t>dotacje</t>
  </si>
  <si>
    <t>obsługa długu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</si>
  <si>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</si>
  <si>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</si>
  <si>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</si>
  <si>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</si>
  <si>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</si>
  <si>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III</t>
  </si>
  <si>
    <t>Wydatki na zadania przejęte przez jednostki samorzadu terytorialnego</t>
  </si>
  <si>
    <t>IV</t>
  </si>
  <si>
    <t>Wydatki na realizację zadań wspólnych z innymi jednostkami samorządu terytorialnego</t>
  </si>
  <si>
    <t>Przychody</t>
  </si>
  <si>
    <t>Kwota</t>
  </si>
  <si>
    <t>1.</t>
  </si>
  <si>
    <t>2.</t>
  </si>
  <si>
    <t>3.</t>
  </si>
  <si>
    <t>4.</t>
  </si>
  <si>
    <t>5.</t>
  </si>
  <si>
    <t>6.</t>
  </si>
  <si>
    <t>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</si>
  <si>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</si>
  <si>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</si>
  <si>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</si>
  <si>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</si>
  <si>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</si>
  <si>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</si>
  <si>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</si>
  <si>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Załącznik Nr 6</t>
  </si>
  <si>
    <t>Załącznik Nr 7</t>
  </si>
  <si>
    <t>Nazwa środka</t>
  </si>
  <si>
    <t>Podmiot otrzymujący</t>
  </si>
  <si>
    <t>Kwota dotacji</t>
  </si>
  <si>
    <t>Nadwyżka z lat ubiegłych (§ 957)</t>
  </si>
  <si>
    <t>Przychody ze sprzedaży papierów wartościowych wyemitowanych przez j.s.t. (§ 911, § 931)</t>
  </si>
  <si>
    <t>Przychody ze spłat pożyczek i kredytów udzielonych z budżetu (§ 951)</t>
  </si>
  <si>
    <t>Wolne środki jako nadwyżka środków pieniężnych na rachunku bieżącym budżetu j.s.t. wynikająca z rozliczeń kredytów i pożyczek z lat ubiegłych (§ 955)</t>
  </si>
  <si>
    <t>Spłaty kredytów i pożyczek długoterminowych (§ 992)</t>
  </si>
  <si>
    <t>Wykup papierów wartościowych (§ 971, § 982)</t>
  </si>
  <si>
    <t>Udzielone z budżetu pożyczki i kredyty (991)</t>
  </si>
  <si>
    <t>Lokaty (§ 994)</t>
  </si>
  <si>
    <t>Razem: dział 010</t>
  </si>
  <si>
    <t>Razem: dział 020</t>
  </si>
  <si>
    <t>Razem: dział 600</t>
  </si>
  <si>
    <t>Razem: dział 853</t>
  </si>
  <si>
    <t>Razem: dział 801</t>
  </si>
  <si>
    <t>Muzea</t>
  </si>
  <si>
    <t>Ochrona i konserwacja zabytków</t>
  </si>
  <si>
    <t>Razem: dział 921</t>
  </si>
  <si>
    <t>Obiekty sportowe</t>
  </si>
  <si>
    <t>Instytucje kultury fizycznej</t>
  </si>
  <si>
    <t>Zadania w zakresie kultury fizycznej i sportu</t>
  </si>
  <si>
    <t>Razem: dział 926</t>
  </si>
  <si>
    <t>dochody własne</t>
  </si>
  <si>
    <t>kredyty i pożyczki</t>
  </si>
  <si>
    <t>środki z innych źródeł</t>
  </si>
  <si>
    <t>Wysokość wydatków w roku 2005</t>
  </si>
  <si>
    <t>Stan na początek roku</t>
  </si>
  <si>
    <t>Stan na koniec roku</t>
  </si>
  <si>
    <t>Kwota przychodów</t>
  </si>
  <si>
    <t>Kwota wydatków</t>
  </si>
  <si>
    <t>Załącznik Nr 4a</t>
  </si>
  <si>
    <t>Zadanie inwestycyjne</t>
  </si>
  <si>
    <t>Wydatki inwestycyjne na okres roku budżetowego</t>
  </si>
  <si>
    <t>Źródła finasnowania wydatków:</t>
  </si>
  <si>
    <t>Program inwestycyjny</t>
  </si>
  <si>
    <t>Żródła finansowania wydatków:</t>
  </si>
  <si>
    <t>Wysokość wydatków w roku 2006</t>
  </si>
  <si>
    <t>Nazwa funduszu</t>
  </si>
  <si>
    <t>Razem: dział 852</t>
  </si>
  <si>
    <t>8. Kultura i ochrona dziedzictwa narodowego</t>
  </si>
  <si>
    <t>9. Kultura fizyczna i sport</t>
  </si>
  <si>
    <t>ogółem              (6+11)</t>
  </si>
  <si>
    <t>Lp</t>
  </si>
  <si>
    <t>Rok rozpocz.</t>
  </si>
  <si>
    <t>Rok zakończ.</t>
  </si>
  <si>
    <t>W y d a t k i</t>
  </si>
  <si>
    <t>1. Leśnictwo</t>
  </si>
  <si>
    <t>020</t>
  </si>
  <si>
    <t>02002</t>
  </si>
  <si>
    <t>2. Transport i łączność</t>
  </si>
  <si>
    <t>3. Gospodarka mieszkaniowa</t>
  </si>
  <si>
    <t>4. Administracja publiczna</t>
  </si>
  <si>
    <t>Razem: dział 700</t>
  </si>
  <si>
    <t>Razem: dział 750</t>
  </si>
  <si>
    <t>Razem: dział 758</t>
  </si>
  <si>
    <t>Razem: dział 854</t>
  </si>
  <si>
    <t>1. Rolnictwo i łowiectwo</t>
  </si>
  <si>
    <t>010</t>
  </si>
  <si>
    <t>01005</t>
  </si>
  <si>
    <t>700</t>
  </si>
  <si>
    <t>70005</t>
  </si>
  <si>
    <t>710</t>
  </si>
  <si>
    <t>71013</t>
  </si>
  <si>
    <t>71014</t>
  </si>
  <si>
    <t>71015</t>
  </si>
  <si>
    <t>Razem: dział 710</t>
  </si>
  <si>
    <t>750</t>
  </si>
  <si>
    <t>75011</t>
  </si>
  <si>
    <t>75045</t>
  </si>
  <si>
    <t>851</t>
  </si>
  <si>
    <t>85156</t>
  </si>
  <si>
    <t>Razem: dział 851</t>
  </si>
  <si>
    <t>754</t>
  </si>
  <si>
    <t>75411</t>
  </si>
  <si>
    <t>852</t>
  </si>
  <si>
    <t>Razem: dział 754</t>
  </si>
  <si>
    <t>853</t>
  </si>
  <si>
    <t>85321</t>
  </si>
  <si>
    <t xml:space="preserve">    Drogi publiczne powiatowe</t>
  </si>
  <si>
    <t xml:space="preserve">    Rady powiatów</t>
  </si>
  <si>
    <t xml:space="preserve">    Starostwa powiatowe</t>
  </si>
  <si>
    <t xml:space="preserve">    Pozostała działalność</t>
  </si>
  <si>
    <t xml:space="preserve">    Rezerwy ogólne i celowe</t>
  </si>
  <si>
    <t xml:space="preserve">    Szkoły podstawowe specjalne</t>
  </si>
  <si>
    <t xml:space="preserve">    Przedszkola specjalne</t>
  </si>
  <si>
    <t xml:space="preserve">    Gimnazja specjalne</t>
  </si>
  <si>
    <t xml:space="preserve">    Licea ogólnokształcące</t>
  </si>
  <si>
    <t xml:space="preserve">    Licea profilowane</t>
  </si>
  <si>
    <t xml:space="preserve">    Szkoły zawodowe</t>
  </si>
  <si>
    <t xml:space="preserve">    Szkoły zawodowe specjalne</t>
  </si>
  <si>
    <t xml:space="preserve">    Centra kształcenia ustawicznego</t>
  </si>
  <si>
    <t xml:space="preserve">    i praktycznego oraz ośrodki </t>
  </si>
  <si>
    <t xml:space="preserve">    Gospodarka gruntami   </t>
  </si>
  <si>
    <t xml:space="preserve">     i nieruchomościami</t>
  </si>
  <si>
    <t xml:space="preserve">    Komisje egzaminacyjne</t>
  </si>
  <si>
    <t xml:space="preserve">    dokształcania zawodowego</t>
  </si>
  <si>
    <t xml:space="preserve">    Pozostała dzialalność</t>
  </si>
  <si>
    <t xml:space="preserve">    Placówki opiekuńczo - wychowawcze</t>
  </si>
  <si>
    <t xml:space="preserve">    Domy pomocy społecznej</t>
  </si>
  <si>
    <t xml:space="preserve">    Rodziny zastępcze</t>
  </si>
  <si>
    <t xml:space="preserve">    Powiatowe centra pomocy rodzinie</t>
  </si>
  <si>
    <t xml:space="preserve">    Specjalne ośrodki </t>
  </si>
  <si>
    <t xml:space="preserve">    szkolno - wychowawcze</t>
  </si>
  <si>
    <t xml:space="preserve">    Internaty i bursy szkolne</t>
  </si>
  <si>
    <t xml:space="preserve">      Pozostała dzialalność</t>
  </si>
  <si>
    <t xml:space="preserve">    Prace geodezyjno - urządzeniowe</t>
  </si>
  <si>
    <t xml:space="preserve">    na potrzeby rolnictwa</t>
  </si>
  <si>
    <t xml:space="preserve">    Gospodarka gruntami </t>
  </si>
  <si>
    <t xml:space="preserve">    Prace geodezyjne i kartograficzne</t>
  </si>
  <si>
    <t xml:space="preserve">    Opracowania geodezyjne i kartograficzne</t>
  </si>
  <si>
    <t xml:space="preserve">    Nadzór budowlany</t>
  </si>
  <si>
    <t xml:space="preserve">    Urzędy wojewódzkie</t>
  </si>
  <si>
    <t xml:space="preserve">    Komisje poborowe</t>
  </si>
  <si>
    <t xml:space="preserve">    Składki na ubezpieczenie zdrowotne</t>
  </si>
  <si>
    <t xml:space="preserve">    oraz świadczenia dla osób nie objętych</t>
  </si>
  <si>
    <t xml:space="preserve">    Straży Pożarnej</t>
  </si>
  <si>
    <t xml:space="preserve">    polityki społecznej</t>
  </si>
  <si>
    <t xml:space="preserve">    Zespoły do spraw orzekania</t>
  </si>
  <si>
    <t xml:space="preserve">    Pomoc materialna dla uczniów </t>
  </si>
  <si>
    <t xml:space="preserve">     i ochrona przeciwpożarowa</t>
  </si>
  <si>
    <t xml:space="preserve">    Komendy powiatowe Państwowej </t>
  </si>
  <si>
    <t>Zarządu Powiatu Skarżyskiego</t>
  </si>
  <si>
    <t xml:space="preserve">    społecznej</t>
  </si>
  <si>
    <t xml:space="preserve">    Powiatowy Urząd Pracy</t>
  </si>
  <si>
    <t xml:space="preserve">      narodowego</t>
  </si>
  <si>
    <t xml:space="preserve">      Biblioteki </t>
  </si>
  <si>
    <t xml:space="preserve">      Pozostała działalność</t>
  </si>
  <si>
    <t>2. Leśnictwo</t>
  </si>
  <si>
    <t>02001</t>
  </si>
  <si>
    <t>4. Działalność usługowa</t>
  </si>
  <si>
    <t>5. Administracja publiczna</t>
  </si>
  <si>
    <t>6. Bezpieczeństwo publiczne</t>
  </si>
  <si>
    <t>7. Ochrona zdrowia</t>
  </si>
  <si>
    <t>8. Pomoc społeczna</t>
  </si>
  <si>
    <t xml:space="preserve">9. Pozostałe zadania w zakresie </t>
  </si>
  <si>
    <t>Zarząd Dróg Powiatowych</t>
  </si>
  <si>
    <t>Powiatowy Inspektorat Nadzoru Budowlanego</t>
  </si>
  <si>
    <t>Razem dział 600</t>
  </si>
  <si>
    <t>Starostwo Powiatowe</t>
  </si>
  <si>
    <t>Ogółem:</t>
  </si>
  <si>
    <t>kredyty           i pożyczki</t>
  </si>
  <si>
    <t>Budowa drogi powiatowej nr 15853                                      Skarżysko - Mirzec</t>
  </si>
  <si>
    <t>Budowa drogi powiatowej nr 15875                                                        Suchedniów - Parszów</t>
  </si>
  <si>
    <t>Oświata i wychowanie</t>
  </si>
  <si>
    <t>Przedszkola specjalne</t>
  </si>
  <si>
    <t>Licea Ogólnokształcące</t>
  </si>
  <si>
    <t>Szkoły zawodowe</t>
  </si>
  <si>
    <t xml:space="preserve">w tym: </t>
  </si>
  <si>
    <t>i praktycznego oraz ośrodki</t>
  </si>
  <si>
    <t>Edukacyjna opieka-wychowawcza</t>
  </si>
  <si>
    <t xml:space="preserve">Specjalne Ośrodki </t>
  </si>
  <si>
    <t>Szkolno-Wychowawcze</t>
  </si>
  <si>
    <t>Internaty i bursy szkolne</t>
  </si>
  <si>
    <t xml:space="preserve">   Suchedniów</t>
  </si>
  <si>
    <t xml:space="preserve">   Bursa szkolna</t>
  </si>
  <si>
    <t xml:space="preserve">   Techniczne Zakłady Naukowe</t>
  </si>
  <si>
    <t xml:space="preserve">   Zespół Szkół Budowlanych</t>
  </si>
  <si>
    <t xml:space="preserve">   Zespół Szkół Ekonomicznych</t>
  </si>
  <si>
    <t xml:space="preserve">   Zespół Szkół Zawowodych Nr 1</t>
  </si>
  <si>
    <t xml:space="preserve">   Zespół Szkół Ponadgimn. Nr 4</t>
  </si>
  <si>
    <t xml:space="preserve">Gospodarka komunalna </t>
  </si>
  <si>
    <t xml:space="preserve">Powiatowy Fundusz Ochrony </t>
  </si>
  <si>
    <t>Środowiska i Gospodarki Wodnej</t>
  </si>
  <si>
    <t>Jednostki oświatowe</t>
  </si>
  <si>
    <t>w tym dla:</t>
  </si>
  <si>
    <t>Przeznaczenie dotacji                                                     (cel publiczny)</t>
  </si>
  <si>
    <t>Instytucje kultury</t>
  </si>
  <si>
    <t xml:space="preserve"> 1. Zakład Doskonalenia Zawodowego</t>
  </si>
  <si>
    <t xml:space="preserve"> 2. Ośrodek Kształcenia Ogólnego</t>
  </si>
  <si>
    <t xml:space="preserve">      i Zawodowego "Aga"</t>
  </si>
  <si>
    <t xml:space="preserve"> 3. Towarzystwo Wiedzy Powszechnej</t>
  </si>
  <si>
    <t xml:space="preserve"> 4. I Prywatne Liceum Ogólnokształcące</t>
  </si>
  <si>
    <t xml:space="preserve">     "Lumen"</t>
  </si>
  <si>
    <t xml:space="preserve"> 6. Centrum Edukacji Zawodowej</t>
  </si>
  <si>
    <t xml:space="preserve"> 7. Kieleckie Centrum Kształcenia</t>
  </si>
  <si>
    <t>dla Biblioteki Miejsko-Powiatowej</t>
  </si>
  <si>
    <t>za zakup książek i wyposażenia</t>
  </si>
  <si>
    <t xml:space="preserve">Jednostki nie zaliczane do sektora  </t>
  </si>
  <si>
    <t>finansów publicznych</t>
  </si>
  <si>
    <t xml:space="preserve">           dla jednostek nie zaliczanych </t>
  </si>
  <si>
    <t xml:space="preserve">           do sektora finansów publicznych</t>
  </si>
  <si>
    <t>dla uzdolnionej i wybitnej młodzieży</t>
  </si>
  <si>
    <t xml:space="preserve">w dziedzinie muzyki i innych </t>
  </si>
  <si>
    <t>kierunków</t>
  </si>
  <si>
    <t>Razem przychody:</t>
  </si>
  <si>
    <t>Razem rozchody:</t>
  </si>
  <si>
    <t xml:space="preserve">     Nadzór nad gospodarką leśną</t>
  </si>
  <si>
    <t xml:space="preserve">    Gospodarka leśna</t>
  </si>
  <si>
    <t>OGÓŁEM:</t>
  </si>
  <si>
    <t xml:space="preserve">Centra kształcenia ustawicznego </t>
  </si>
  <si>
    <t>dokształcania nauczycieli</t>
  </si>
  <si>
    <t>§ 2580 Dotacja podmiotowa z budżetu</t>
  </si>
  <si>
    <t xml:space="preserve">    obowiązkiem ubezpieczenia zdrowotnego</t>
  </si>
  <si>
    <t>WYDATKI  BUDŻETU NA 2005 ROK</t>
  </si>
  <si>
    <t>w 2005 roku</t>
  </si>
  <si>
    <t>Wykaz dotacji udzielanych z budżetu w 2005 roku</t>
  </si>
  <si>
    <t>z tyt.poręcz. i gwaran.</t>
  </si>
  <si>
    <t xml:space="preserve">    w tym poradnie specjalistyczne</t>
  </si>
  <si>
    <t xml:space="preserve">    Poradnie psychologiczno pedagogiczne,</t>
  </si>
  <si>
    <r>
      <t>§</t>
    </r>
    <r>
      <rPr>
        <sz val="12"/>
        <rFont val="Times New Roman CE"/>
        <family val="1"/>
      </rPr>
      <t xml:space="preserve"> 2540 Dotacja podmiotowa</t>
    </r>
  </si>
  <si>
    <t>Rozdz.</t>
  </si>
  <si>
    <t>na prefinansowanie programów i projektów finansowanych z udziałem środków z budżetu UE, otrzymane z budżetu państwa (§ 903)</t>
  </si>
  <si>
    <t>a)</t>
  </si>
  <si>
    <t>b)</t>
  </si>
  <si>
    <t>na prefinansowanie programów i projektów finansowanych z udziałem środków z budżetu UE, otrzymane z budżetu państwa (§ 963)</t>
  </si>
  <si>
    <t>Wykonanie w roku 2004</t>
  </si>
  <si>
    <t>Plan na 2005 rok</t>
  </si>
  <si>
    <t>I. Dochody własne*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</si>
  <si>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</si>
  <si>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</si>
  <si>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</si>
  <si>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VI. Dotacje celowe otrzymane na podstawie porozumień z innymi jednostkami samorządu terytorialnego</t>
  </si>
  <si>
    <t>VII. Dotacje celowe otrzymane z funduszy celowych</t>
  </si>
  <si>
    <t>VIII. Środki na dofinansowanie zadań własnych j.s.t. pozyskane z innych źródeł</t>
  </si>
  <si>
    <t>Ogółem dochody budżetu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</si>
  <si>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</si>
  <si>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>Dział 600 "Transport i łączność"</t>
  </si>
  <si>
    <t xml:space="preserve">Razem:  Dział 600 </t>
  </si>
  <si>
    <t xml:space="preserve">Rozdział 60014        </t>
  </si>
  <si>
    <t>Dział 700 "Gospodarka mieszkaniowa"</t>
  </si>
  <si>
    <t xml:space="preserve">Razem:  Dział 700 </t>
  </si>
  <si>
    <t xml:space="preserve">Rozdział 70005        </t>
  </si>
  <si>
    <t>Dział 710 "Działalność usługowa"</t>
  </si>
  <si>
    <t xml:space="preserve">Razem:  Dział 710 </t>
  </si>
  <si>
    <t xml:space="preserve">Rozdział 71015       </t>
  </si>
  <si>
    <t xml:space="preserve">Razem:  Dział 750 </t>
  </si>
  <si>
    <t xml:space="preserve">Rozdział 75020      </t>
  </si>
  <si>
    <t xml:space="preserve">Dział 750 "Administracja publiczna"                                                                                                     </t>
  </si>
  <si>
    <t xml:space="preserve">Dział 754 "Bezpieczeństwo publiczne </t>
  </si>
  <si>
    <t xml:space="preserve">Razem:  Dział 754 </t>
  </si>
  <si>
    <t xml:space="preserve">Rozdział 75411    </t>
  </si>
  <si>
    <t xml:space="preserve">Razem:  Dział 756 </t>
  </si>
  <si>
    <t xml:space="preserve">Rozdział 75622   </t>
  </si>
  <si>
    <t>Dział 758 "Różne rozliczenia"</t>
  </si>
  <si>
    <t>Razem:  Dział 758</t>
  </si>
  <si>
    <t xml:space="preserve">Rozdział 75814   </t>
  </si>
  <si>
    <t>Dział 801 "Oświata i wychowanie"</t>
  </si>
  <si>
    <t>Razem:  80105</t>
  </si>
  <si>
    <t>Razem:  80120</t>
  </si>
  <si>
    <t>Razem:  80130</t>
  </si>
  <si>
    <t>Razem:  80140</t>
  </si>
  <si>
    <t>Razem: Dział 801</t>
  </si>
  <si>
    <t>Dział 852 "Pomoc społeczna"</t>
  </si>
  <si>
    <t>Razem:  85201</t>
  </si>
  <si>
    <t>Razem:  85202</t>
  </si>
  <si>
    <t>Razem:  85218</t>
  </si>
  <si>
    <t>Razem: Dział 852</t>
  </si>
  <si>
    <t>Dział 853 "Pozostałe zadania</t>
  </si>
  <si>
    <t>Razem:  85324</t>
  </si>
  <si>
    <t>Razem:  85333</t>
  </si>
  <si>
    <t>Razem: Dział 853</t>
  </si>
  <si>
    <t>Dział 854 "Edukacyjna opieka</t>
  </si>
  <si>
    <t>wychowawcza"</t>
  </si>
  <si>
    <t>Razem: 85403</t>
  </si>
  <si>
    <t>Razem: 85406</t>
  </si>
  <si>
    <t>Razem: 85410</t>
  </si>
  <si>
    <t>Razem: Dział 854</t>
  </si>
  <si>
    <t>Razem: Dział 758</t>
  </si>
  <si>
    <t>Dział 010 "Rolnictwo i łowiectwo"</t>
  </si>
  <si>
    <t>Dział 020 "Leśnictwo"</t>
  </si>
  <si>
    <t>Razem: 71015</t>
  </si>
  <si>
    <t>Razem: Dział 710</t>
  </si>
  <si>
    <t>Razem: Dział 750</t>
  </si>
  <si>
    <t>Dział 851 "Ochrona zdrowia"</t>
  </si>
  <si>
    <t>Razem: Dział 851</t>
  </si>
  <si>
    <t>V. Dotacje celowe otrzymane z budżetu państwa na zadania własne</t>
  </si>
  <si>
    <t>Razem: Dział 600</t>
  </si>
  <si>
    <t>Rozdział 60014</t>
  </si>
  <si>
    <t xml:space="preserve">                                    Zarządu Powiatu Skarżyskiego</t>
  </si>
  <si>
    <t xml:space="preserve">                                    Załącznik Nr 1</t>
  </si>
  <si>
    <t>Dział rozdz.</t>
  </si>
  <si>
    <t xml:space="preserve">Transport i łączność                     </t>
  </si>
  <si>
    <t>Drogi publiczne powiatowe</t>
  </si>
  <si>
    <t>Zakup pługu do piaskarki</t>
  </si>
  <si>
    <t>Zakup samochodu ciężarowego</t>
  </si>
  <si>
    <t>Zakup samochodu osobowego</t>
  </si>
  <si>
    <t>Zakup sprzętu komputerowego i oprogramowania elektronicznego obiegu dokumentów</t>
  </si>
  <si>
    <t>Razem dział 750</t>
  </si>
  <si>
    <t>Łączne nakłady finansowe                               (w roku budżetowym)</t>
  </si>
  <si>
    <t>Budowa ul. Pięknej w Skarżysku-Kam. 100 m jezdni oraz chodnik                          2-stronny</t>
  </si>
  <si>
    <t>środki z innych źródeł "SAPARD"</t>
  </si>
  <si>
    <t>Budowa drogi powiatowej nr 15644                                      Samsonów-Odrowąż Gm. Bliżyn</t>
  </si>
  <si>
    <t>§ 6610   200 000</t>
  </si>
  <si>
    <t>§ 6610   75 000</t>
  </si>
  <si>
    <t>-</t>
  </si>
  <si>
    <t>§ 6052   285 183</t>
  </si>
  <si>
    <t>I.</t>
  </si>
  <si>
    <t>Budowa dróg</t>
  </si>
  <si>
    <t>6. Różne rozliczenia</t>
  </si>
  <si>
    <t>5. Obsługa długu publicznego</t>
  </si>
  <si>
    <t xml:space="preserve">    Obsługa papierów wartościowych,  </t>
  </si>
  <si>
    <t xml:space="preserve">    kredytów i pożyczek jednostek</t>
  </si>
  <si>
    <t xml:space="preserve">    samorządu terytorialnego</t>
  </si>
  <si>
    <t>Razem: dział 757</t>
  </si>
  <si>
    <t>7. Oświata i wychowanie</t>
  </si>
  <si>
    <t xml:space="preserve">    Licea profilowane specjalne</t>
  </si>
  <si>
    <t xml:space="preserve">    Dokształcanie i doskonalenie nauczycieli</t>
  </si>
  <si>
    <t>9. Pozostałe zadania w zakresie polityki</t>
  </si>
  <si>
    <t>10. Edukacyjna opieka wychowawcza</t>
  </si>
  <si>
    <t>11. Kultura i ochrona dziedzictwa</t>
  </si>
  <si>
    <t>12. Kultura fizyczna i sport</t>
  </si>
  <si>
    <t>wynagrodz. i pochodne</t>
  </si>
  <si>
    <t>85212</t>
  </si>
  <si>
    <t xml:space="preserve">   Świadczenia rodzinne oraz składki na </t>
  </si>
  <si>
    <t xml:space="preserve">    o niepełnosprawności</t>
  </si>
  <si>
    <t>1. Oświata i wychowanie</t>
  </si>
  <si>
    <t xml:space="preserve">    Licea ogólnokształące</t>
  </si>
  <si>
    <t>1. Transport i łączność</t>
  </si>
  <si>
    <t>V.</t>
  </si>
  <si>
    <t>Współfinansowanie programów realizowanych ze środków bezzwrotnych pochodzących z Unii Europejskiej</t>
  </si>
  <si>
    <r>
      <t>§</t>
    </r>
    <r>
      <rPr>
        <sz val="12"/>
        <rFont val="Times New Roman CE"/>
        <family val="1"/>
      </rPr>
      <t xml:space="preserve"> 2310 Dotacja celowa przekazana</t>
    </r>
  </si>
  <si>
    <t xml:space="preserve">            Gm. Bliżyn na zadania bieżące</t>
  </si>
  <si>
    <t xml:space="preserve">            realizowane na podstawie </t>
  </si>
  <si>
    <t xml:space="preserve">            porozumień</t>
  </si>
  <si>
    <t xml:space="preserve">zgodnie z art. 90 ustawy </t>
  </si>
  <si>
    <t>z dn. 7.09.1991r.  o systemie</t>
  </si>
  <si>
    <t xml:space="preserve">oświaty (Dz. U. z 1996 Nr 67 </t>
  </si>
  <si>
    <t>poz. 329 z póź.zm.)</t>
  </si>
  <si>
    <t xml:space="preserve">dotacja celowa przenzaczona </t>
  </si>
  <si>
    <t>na spłatę zobowiązań za 2004</t>
  </si>
  <si>
    <t>przez Liceum Ogólnoksztłcące</t>
  </si>
  <si>
    <t xml:space="preserve">zgodnie z zawartym porozumieniem </t>
  </si>
  <si>
    <t xml:space="preserve"> 5. Prywatny Zespół Szkół </t>
  </si>
  <si>
    <t xml:space="preserve">     Ponadgimnazjalnych "Awans"</t>
  </si>
  <si>
    <t xml:space="preserve">    "Budowlanka"</t>
  </si>
  <si>
    <t xml:space="preserve">  8. Świętokrzyskie Stowarzyszenie</t>
  </si>
  <si>
    <t xml:space="preserve">      i Pomocy Młodzieży</t>
  </si>
  <si>
    <t>Placówki oświatowo-wychowawcze</t>
  </si>
  <si>
    <r>
      <t>§</t>
    </r>
    <r>
      <rPr>
        <sz val="12"/>
        <rFont val="Times New Roman CE"/>
        <family val="1"/>
      </rPr>
      <t xml:space="preserve"> 2320 Dotacja celowa przekazana dla</t>
    </r>
  </si>
  <si>
    <t xml:space="preserve">            powiatu na zadania bieżące</t>
  </si>
  <si>
    <t xml:space="preserve">            realizowane na podstwie </t>
  </si>
  <si>
    <t xml:space="preserve">            porozumień (umów) między</t>
  </si>
  <si>
    <t xml:space="preserve">            jednostkami samorządu </t>
  </si>
  <si>
    <t>1. Starostwa Powiatowego w Jędrzejowie</t>
  </si>
  <si>
    <t xml:space="preserve">    za 3 wychowanków</t>
  </si>
  <si>
    <t>2. Starostwa Powiatowego w Starachowicach</t>
  </si>
  <si>
    <t xml:space="preserve">    za 1 wychowanka</t>
  </si>
  <si>
    <t>3. Starostwa Powiatowego w Kielcach</t>
  </si>
  <si>
    <t xml:space="preserve">    za 18 wychowanków</t>
  </si>
  <si>
    <t>4. Starostwa Powiatowego w Kozienicach</t>
  </si>
  <si>
    <t>5. Starostwa Powiatowego w Busku</t>
  </si>
  <si>
    <t xml:space="preserve">    za 7 wychowanków</t>
  </si>
  <si>
    <t xml:space="preserve">zgodnie z ustawą z dn. 12.03.2004 </t>
  </si>
  <si>
    <t>o pomocy społecznej art. 19</t>
  </si>
  <si>
    <t>(Dz. U. Nr 64 poz. 593 z póź. zm.)</t>
  </si>
  <si>
    <t>§ 2480 Dotacja podmiotowa z budżetu</t>
  </si>
  <si>
    <t xml:space="preserve">          dla samorządowej instytucji kultury</t>
  </si>
  <si>
    <t xml:space="preserve">wg kosztów uprzednio zawartych </t>
  </si>
  <si>
    <t>umów</t>
  </si>
  <si>
    <t xml:space="preserve">dla Fundacji "Daj Szansę" jako pomoc </t>
  </si>
  <si>
    <t>Spółka z o.o. pn."Hala Sportowo-</t>
  </si>
  <si>
    <t>jako dofinansowanie w środki</t>
  </si>
  <si>
    <t>obrotowe nowo wybudowanego</t>
  </si>
  <si>
    <t>obiektu"</t>
  </si>
  <si>
    <t>1) przychody:</t>
  </si>
  <si>
    <t xml:space="preserve">    - wpływy z różnych opłat</t>
  </si>
  <si>
    <t xml:space="preserve">    - dotacja otrzymana z funduszu </t>
  </si>
  <si>
    <t xml:space="preserve">      Fundusz Ochrony Środowiska)</t>
  </si>
  <si>
    <t>2) wydatki:</t>
  </si>
  <si>
    <t xml:space="preserve">    - rekultywacja terenów "Polifarb"</t>
  </si>
  <si>
    <t xml:space="preserve">    - dotacja dla innych jednostek</t>
  </si>
  <si>
    <t xml:space="preserve">      sektora finansów publicznych</t>
  </si>
  <si>
    <t>Przychody z prywatyzacji majątku j.s.t. (pośredniej - § 941, bezpośredniej - § 942)</t>
  </si>
  <si>
    <t>PRZYCHODY  I  ROZCHODY BUDŻETU</t>
  </si>
  <si>
    <t>Przychody z zaciągniętych pożyczek i kredytów na rynku krajowym  (§ 952 i 903)</t>
  </si>
  <si>
    <t>Załącznik Nr 3</t>
  </si>
  <si>
    <t>na realizację programów i projektów finansowanych z udziałem środków z budżetu UE,  otrzymane z innych źródeł "SAPARD" (§ 903)</t>
  </si>
  <si>
    <t>na realizację programów i projektów finansowanych z udziałem środków z budżetu UE, otrzymane z innych źródeł                         (§ 963)</t>
  </si>
  <si>
    <t xml:space="preserve">   Spec. Ośrodek Szkolno-Wych. Nr 1</t>
  </si>
  <si>
    <t xml:space="preserve">   Spec. Ośrodek Szkolno-Wych. Nr 2</t>
  </si>
  <si>
    <t xml:space="preserve">   Spec. Ośrodek Szkolno-Wych. </t>
  </si>
  <si>
    <t xml:space="preserve">w tym: Zespół Placówek Specjalnych </t>
  </si>
  <si>
    <t>w tym: I Liceum Ogólnokształcące</t>
  </si>
  <si>
    <t xml:space="preserve">            II Liceum Ogólnokształcące</t>
  </si>
  <si>
    <t xml:space="preserve">            III Liceum Ogólnokształcące</t>
  </si>
  <si>
    <t xml:space="preserve">            terytorialnego</t>
  </si>
  <si>
    <t xml:space="preserve">     na Rzecz Aktywizacji Zawodowej</t>
  </si>
  <si>
    <t xml:space="preserve">"Dochody od osób prawnych, </t>
  </si>
  <si>
    <t xml:space="preserve">Dział 756 </t>
  </si>
  <si>
    <t xml:space="preserve">od osób fizycznychi od innych </t>
  </si>
  <si>
    <t xml:space="preserve">osobowości prawnej oraz wydatki </t>
  </si>
  <si>
    <t>związane z ich poborem</t>
  </si>
  <si>
    <t>Dzial 700 "Gospodarka mieszkaniowa"</t>
  </si>
  <si>
    <t xml:space="preserve">                 i ochrona przeciwpożarowa"</t>
  </si>
  <si>
    <t xml:space="preserve">              w zakresie polityki społecznej"</t>
  </si>
  <si>
    <t xml:space="preserve">                  wychowawcza"</t>
  </si>
  <si>
    <t xml:space="preserve">                  i ochrona przeciwpożarowa"</t>
  </si>
  <si>
    <t>Źródło dochodów (paragrafy klasyfikacji)</t>
  </si>
  <si>
    <t xml:space="preserve">      Obiekty sportowe</t>
  </si>
  <si>
    <t>§ 6410    40 000</t>
  </si>
  <si>
    <t>§ 6610    50 000</t>
  </si>
  <si>
    <t>Przebudowa drogi powiatowej Nr 0307T w m. Zalezianka  Gmina Łączna na dł. 110 m</t>
  </si>
  <si>
    <t>Przebudowa mostu tymczasowego                                                w ciągu drogi 0444T w m. Wołów Gmina Bliżyn</t>
  </si>
  <si>
    <t>Przebudowa ul. Sokolej w Skarżysku-Kam.</t>
  </si>
  <si>
    <t xml:space="preserve">             Ruchowo</t>
  </si>
  <si>
    <t xml:space="preserve">             dla Niepełnosprawnych</t>
  </si>
  <si>
    <t xml:space="preserve">            z budżetu dla niepublicznej  </t>
  </si>
  <si>
    <t xml:space="preserve">            szkoły lub innej niepublicznej</t>
  </si>
  <si>
    <t xml:space="preserve">            placówki  oświatowo -</t>
  </si>
  <si>
    <t xml:space="preserve">            wychowawczej</t>
  </si>
  <si>
    <t>DOCHODY BUDŻETU NA 2005 ROK</t>
  </si>
  <si>
    <t>Plan przychodów i wydatków środków specjalnych</t>
  </si>
  <si>
    <t>Plan przychodów i wydatków funduszy celowych</t>
  </si>
  <si>
    <t xml:space="preserve">Rozdział 60014            § 0920 </t>
  </si>
  <si>
    <t xml:space="preserve">Rozdział 70005            § 0470 </t>
  </si>
  <si>
    <t>§ 0750</t>
  </si>
  <si>
    <t>§ 0870</t>
  </si>
  <si>
    <t xml:space="preserve">Rozdział 71015            § 0920 </t>
  </si>
  <si>
    <t xml:space="preserve">Rozdział 75020            § 0420 </t>
  </si>
  <si>
    <t>§ 0690</t>
  </si>
  <si>
    <t>§ 0830</t>
  </si>
  <si>
    <t>§ 0920</t>
  </si>
  <si>
    <t>§ 0970</t>
  </si>
  <si>
    <t xml:space="preserve">Rozdział 75411            § 0750 </t>
  </si>
  <si>
    <t>Rozdział 75622            § 0010</t>
  </si>
  <si>
    <t xml:space="preserve">                            § 0020</t>
  </si>
  <si>
    <t>Rozdział 75814            § 0920</t>
  </si>
  <si>
    <t>Rozdział 80105           § 0750</t>
  </si>
  <si>
    <t>Rozdział 80120            § 0690</t>
  </si>
  <si>
    <t>Rozdział 80130            § 0690</t>
  </si>
  <si>
    <t>Rozdział 80140            § 0870</t>
  </si>
  <si>
    <t>Rozdział 85201            § 0870</t>
  </si>
  <si>
    <t>Rozdział 85202            § 0830</t>
  </si>
  <si>
    <t>Rozdział 85218            § 0690</t>
  </si>
  <si>
    <t>Rozdział 85324            § 0970</t>
  </si>
  <si>
    <t>Rozdział 85333            § 0920</t>
  </si>
  <si>
    <t>Rozdział 85403            § 0750</t>
  </si>
  <si>
    <t>Rozdział 85406            § 0920</t>
  </si>
  <si>
    <t>Rozdział 85410            § 0920</t>
  </si>
  <si>
    <t>Rozdział 75801            § 2920</t>
  </si>
  <si>
    <t>Rozdział 75803            § 2920</t>
  </si>
  <si>
    <t>Rozdział 75832            § 2920</t>
  </si>
  <si>
    <t>Rozdział 01005            § 2110</t>
  </si>
  <si>
    <t>Rozdział 02001            § 2110</t>
  </si>
  <si>
    <t>Rozdział 70005            § 2110</t>
  </si>
  <si>
    <t>Rozdział 71013            § 2110</t>
  </si>
  <si>
    <t>Rozdział 71014            § 2110</t>
  </si>
  <si>
    <t>Rozdział 71015            § 2110</t>
  </si>
  <si>
    <t xml:space="preserve">§ 6410 </t>
  </si>
  <si>
    <t xml:space="preserve">Rozdział 75011            § 2110 </t>
  </si>
  <si>
    <t xml:space="preserve">Rozdział 75045            § 2110 </t>
  </si>
  <si>
    <t xml:space="preserve">Rozdział 75411            § 2110 </t>
  </si>
  <si>
    <t xml:space="preserve">Rozdział 85141            § 2110 </t>
  </si>
  <si>
    <t xml:space="preserve">Rozdział 85156            § 2110 </t>
  </si>
  <si>
    <t xml:space="preserve">Rozdział 85212            § 2110 </t>
  </si>
  <si>
    <t>Rozdział 85321            § 2110</t>
  </si>
  <si>
    <t>Rozdział 85334            § 2110</t>
  </si>
  <si>
    <t xml:space="preserve">Rozdział 60078            § 6430 </t>
  </si>
  <si>
    <t xml:space="preserve">Rozdział 85201            § 2130 </t>
  </si>
  <si>
    <t xml:space="preserve">Rozdział 85202            § 2130 </t>
  </si>
  <si>
    <t>Rozdział 85415            § 2130</t>
  </si>
  <si>
    <t xml:space="preserve">Rozdział 60014            § 2310 </t>
  </si>
  <si>
    <t>§ 6610</t>
  </si>
  <si>
    <r>
      <t>Rozdział 80105            §</t>
    </r>
    <r>
      <rPr>
        <sz val="9.6"/>
        <rFont val="Times New Roman"/>
        <family val="1"/>
      </rPr>
      <t xml:space="preserve"> </t>
    </r>
    <r>
      <rPr>
        <sz val="12"/>
        <rFont val="Times New Roman"/>
        <family val="1"/>
      </rPr>
      <t>2310</t>
    </r>
  </si>
  <si>
    <t>Rozdział 80111            § 2310</t>
  </si>
  <si>
    <t xml:space="preserve">Rozdział 85154            § 2130 </t>
  </si>
  <si>
    <t xml:space="preserve">Rozdział 85201            § 2310 </t>
  </si>
  <si>
    <t xml:space="preserve">Rozdział 85204            § 2310 </t>
  </si>
  <si>
    <t>Rozdział 85403            § 2310</t>
  </si>
  <si>
    <t xml:space="preserve">Rozdział 60014            § 6291 </t>
  </si>
  <si>
    <t xml:space="preserve">                                     § 0920</t>
  </si>
  <si>
    <t xml:space="preserve">Rozdział 85216            § 2110 </t>
  </si>
  <si>
    <t xml:space="preserve">jednostek nieposiadających </t>
  </si>
  <si>
    <t xml:space="preserve">   ubezpieczenie emerytalne i renowe </t>
  </si>
  <si>
    <t xml:space="preserve">   z ubezpieczenia społecznego</t>
  </si>
  <si>
    <t>i Ochrona Środowiska</t>
  </si>
  <si>
    <t xml:space="preserve">      celowego (Narod. i Wojewódzki</t>
  </si>
  <si>
    <t>-Rehabilitacyjna w Suchedniowie</t>
  </si>
  <si>
    <t>z tego:</t>
  </si>
  <si>
    <t xml:space="preserve">                                    do Uchwały Nr 53/70/2004</t>
  </si>
  <si>
    <t xml:space="preserve">                                    z dnia 6.11.2004 r.</t>
  </si>
  <si>
    <t>do Uchwały Nr 53/70/2004</t>
  </si>
  <si>
    <t>z dnia 6.11.2004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</si>
</sst>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</numFmts>
  <fonts count="36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13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0"/>
    </font>
    <font>
      <b/>
      <sz val="11.5"/>
      <name val="Times New Roman CE"/>
      <family val="0"/>
    </font>
    <font>
      <i/>
      <sz val="12"/>
      <name val="Times New Roman CE"/>
      <family val="1"/>
    </font>
    <font>
      <sz val="11.5"/>
      <name val="Times New Roman CE"/>
      <family val="1"/>
    </font>
    <font>
      <sz val="12"/>
      <name val="Arial"/>
      <family val="0"/>
    </font>
    <font>
      <b/>
      <sz val="9"/>
      <name val="Arial CE"/>
      <family val="0"/>
    </font>
    <font>
      <i/>
      <sz val="12.5"/>
      <name val="Times New Roman CE"/>
      <family val="0"/>
    </font>
    <font>
      <i/>
      <sz val="10"/>
      <name val="Arial CE"/>
      <family val="0"/>
    </font>
    <font>
      <b/>
      <i/>
      <sz val="13"/>
      <name val="Times New Roman CE"/>
      <family val="0"/>
    </font>
    <font>
      <b/>
      <i/>
      <sz val="13"/>
      <name val="Times New Roman"/>
      <family val="1"/>
    </font>
    <font>
      <b/>
      <sz val="15"/>
      <name val="Times New Roman CE"/>
      <family val="0"/>
    </font>
    <font>
      <b/>
      <sz val="15"/>
      <name val="Arial CE"/>
      <family val="0"/>
    </font>
    <font>
      <sz val="15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.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49" fontId="2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3" fillId="0" borderId="0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17" fillId="0" borderId="3" xfId="0" applyFont="1" applyBorder="1" applyAlignment="1">
      <alignment horizontal="left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left" vertical="top" wrapText="1"/>
    </xf>
    <xf numFmtId="0" fontId="2" fillId="0" borderId="4" xfId="0" applyFont="1" applyBorder="1" applyAlignment="1" quotePrefix="1">
      <alignment horizontal="center" vertical="top" wrapText="1"/>
    </xf>
    <xf numFmtId="0" fontId="2" fillId="0" borderId="0" xfId="0" applyFont="1" applyAlignment="1">
      <alignment vertical="top"/>
    </xf>
    <xf numFmtId="0" fontId="17" fillId="0" borderId="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3" borderId="2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top"/>
    </xf>
    <xf numFmtId="3" fontId="10" fillId="0" borderId="1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68" fontId="2" fillId="0" borderId="14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7" fillId="0" borderId="3" xfId="0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168" fontId="16" fillId="0" borderId="3" xfId="0" applyNumberFormat="1" applyFont="1" applyBorder="1" applyAlignment="1">
      <alignment horizontal="center"/>
    </xf>
    <xf numFmtId="168" fontId="7" fillId="0" borderId="3" xfId="0" applyNumberFormat="1" applyFont="1" applyBorder="1" applyAlignment="1">
      <alignment horizontal="center"/>
    </xf>
    <xf numFmtId="3" fontId="10" fillId="0" borderId="2" xfId="0" applyNumberFormat="1" applyFont="1" applyBorder="1" applyAlignment="1" quotePrefix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 quotePrefix="1">
      <alignment horizontal="center"/>
    </xf>
    <xf numFmtId="3" fontId="2" fillId="0" borderId="2" xfId="0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vertical="top" wrapText="1"/>
    </xf>
    <xf numFmtId="3" fontId="18" fillId="2" borderId="1" xfId="0" applyNumberFormat="1" applyFont="1" applyFill="1" applyBorder="1" applyAlignment="1">
      <alignment horizontal="center" vertical="top"/>
    </xf>
    <xf numFmtId="3" fontId="18" fillId="2" borderId="1" xfId="0" applyNumberFormat="1" applyFont="1" applyFill="1" applyBorder="1" applyAlignment="1">
      <alignment horizontal="center" vertical="top" wrapText="1"/>
    </xf>
    <xf numFmtId="3" fontId="18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/>
    </xf>
    <xf numFmtId="3" fontId="18" fillId="2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3" fontId="1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3" xfId="0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 quotePrefix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4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/>
    </xf>
    <xf numFmtId="0" fontId="23" fillId="0" borderId="3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24" fillId="0" borderId="8" xfId="0" applyFont="1" applyBorder="1" applyAlignment="1">
      <alignment horizontal="left"/>
    </xf>
    <xf numFmtId="0" fontId="23" fillId="0" borderId="2" xfId="0" applyFont="1" applyBorder="1" applyAlignment="1">
      <alignment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4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center" vertical="top"/>
    </xf>
    <xf numFmtId="0" fontId="23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49" fontId="23" fillId="0" borderId="3" xfId="0" applyNumberFormat="1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49" fontId="2" fillId="0" borderId="3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8" fontId="3" fillId="0" borderId="2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3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/>
    </xf>
    <xf numFmtId="0" fontId="2" fillId="3" borderId="1" xfId="0" applyFont="1" applyFill="1" applyBorder="1" applyAlignment="1">
      <alignment/>
    </xf>
    <xf numFmtId="3" fontId="20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2" fillId="0" borderId="4" xfId="0" applyFont="1" applyBorder="1" applyAlignment="1">
      <alignment horizontal="left" vertical="top"/>
    </xf>
    <xf numFmtId="168" fontId="7" fillId="0" borderId="4" xfId="0" applyNumberFormat="1" applyFont="1" applyBorder="1" applyAlignment="1">
      <alignment horizontal="center" vertical="top"/>
    </xf>
    <xf numFmtId="168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168" fontId="7" fillId="0" borderId="4" xfId="0" applyNumberFormat="1" applyFont="1" applyBorder="1" applyAlignment="1">
      <alignment horizontal="center" vertical="top"/>
    </xf>
    <xf numFmtId="3" fontId="2" fillId="0" borderId="1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21" fillId="3" borderId="4" xfId="0" applyNumberFormat="1" applyFont="1" applyFill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right" vertical="top"/>
    </xf>
    <xf numFmtId="3" fontId="19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20" fillId="3" borderId="1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168" fontId="2" fillId="0" borderId="6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 vertical="top"/>
    </xf>
    <xf numFmtId="168" fontId="2" fillId="0" borderId="2" xfId="0" applyNumberFormat="1" applyFont="1" applyBorder="1" applyAlignment="1">
      <alignment horizontal="right"/>
    </xf>
    <xf numFmtId="168" fontId="3" fillId="0" borderId="3" xfId="0" applyNumberFormat="1" applyFont="1" applyBorder="1" applyAlignment="1">
      <alignment horizontal="right"/>
    </xf>
    <xf numFmtId="168" fontId="3" fillId="3" borderId="2" xfId="0" applyNumberFormat="1" applyFont="1" applyFill="1" applyBorder="1" applyAlignment="1">
      <alignment horizontal="right"/>
    </xf>
    <xf numFmtId="168" fontId="7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top"/>
    </xf>
    <xf numFmtId="168" fontId="2" fillId="0" borderId="3" xfId="0" applyNumberFormat="1" applyFont="1" applyBorder="1" applyAlignment="1">
      <alignment horizontal="center" vertical="top"/>
    </xf>
    <xf numFmtId="168" fontId="2" fillId="0" borderId="3" xfId="0" applyNumberFormat="1" applyFont="1" applyBorder="1" applyAlignment="1">
      <alignment horizontal="right" vertical="top"/>
    </xf>
    <xf numFmtId="168" fontId="3" fillId="0" borderId="4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justify" vertical="top"/>
    </xf>
    <xf numFmtId="0" fontId="2" fillId="0" borderId="7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3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3" fontId="28" fillId="0" borderId="1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 vertical="top"/>
    </xf>
    <xf numFmtId="3" fontId="28" fillId="0" borderId="1" xfId="0" applyNumberFormat="1" applyFont="1" applyBorder="1" applyAlignment="1">
      <alignment/>
    </xf>
    <xf numFmtId="0" fontId="11" fillId="0" borderId="4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wrapText="1"/>
    </xf>
    <xf numFmtId="0" fontId="23" fillId="0" borderId="4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center" vertical="top"/>
    </xf>
    <xf numFmtId="3" fontId="29" fillId="0" borderId="1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15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3" fillId="3" borderId="4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 wrapText="1"/>
    </xf>
    <xf numFmtId="0" fontId="33" fillId="0" borderId="9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right" wrapText="1"/>
    </xf>
    <xf numFmtId="0" fontId="33" fillId="0" borderId="14" xfId="0" applyFont="1" applyBorder="1" applyAlignment="1">
      <alignment horizontal="right" wrapText="1"/>
    </xf>
    <xf numFmtId="0" fontId="15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4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3" xfId="0" applyFont="1" applyBorder="1" applyAlignment="1">
      <alignment horizontal="right" wrapText="1"/>
    </xf>
    <xf numFmtId="0" fontId="33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left" wrapText="1"/>
    </xf>
    <xf numFmtId="0" fontId="33" fillId="0" borderId="9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33" fillId="0" borderId="5" xfId="0" applyFont="1" applyBorder="1" applyAlignment="1">
      <alignment horizontal="left" wrapText="1"/>
    </xf>
    <xf numFmtId="0" fontId="33" fillId="0" borderId="6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wrapText="1"/>
    </xf>
    <xf numFmtId="0" fontId="33" fillId="0" borderId="11" xfId="0" applyFont="1" applyBorder="1" applyAlignment="1">
      <alignment horizontal="right" wrapText="1"/>
    </xf>
    <xf numFmtId="0" fontId="18" fillId="0" borderId="11" xfId="0" applyFont="1" applyBorder="1" applyAlignment="1">
      <alignment horizontal="left" wrapText="1"/>
    </xf>
    <xf numFmtId="0" fontId="33" fillId="0" borderId="4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33" fillId="0" borderId="3" xfId="0" applyFont="1" applyBorder="1" applyAlignment="1">
      <alignment horizontal="left" vertical="top" wrapText="1"/>
    </xf>
    <xf numFmtId="0" fontId="33" fillId="0" borderId="4" xfId="0" applyFont="1" applyBorder="1" applyAlignment="1">
      <alignment horizontal="right" wrapText="1"/>
    </xf>
    <xf numFmtId="0" fontId="34" fillId="0" borderId="1" xfId="0" applyFont="1" applyBorder="1" applyAlignment="1">
      <alignment horizontal="left" wrapText="1"/>
    </xf>
    <xf numFmtId="0" fontId="33" fillId="0" borderId="14" xfId="0" applyFont="1" applyBorder="1" applyAlignment="1">
      <alignment vertical="top" wrapText="1"/>
    </xf>
    <xf numFmtId="168" fontId="11" fillId="0" borderId="4" xfId="0" applyNumberFormat="1" applyFont="1" applyBorder="1" applyAlignment="1">
      <alignment horizontal="right" vertical="top"/>
    </xf>
    <xf numFmtId="3" fontId="10" fillId="0" borderId="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justify" vertical="center"/>
    </xf>
    <xf numFmtId="0" fontId="17" fillId="0" borderId="3" xfId="0" applyFont="1" applyBorder="1" applyAlignment="1">
      <alignment horizontal="right" vertical="top"/>
    </xf>
    <xf numFmtId="0" fontId="22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8" fillId="0" borderId="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5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justify" vertical="center" wrapText="1"/>
    </xf>
    <xf numFmtId="0" fontId="28" fillId="0" borderId="5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/>
    </xf>
    <xf numFmtId="0" fontId="2" fillId="0" borderId="7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/>
    </xf>
    <xf numFmtId="0" fontId="17" fillId="0" borderId="7" xfId="0" applyFont="1" applyBorder="1" applyAlignment="1">
      <alignment horizontal="justify" vertical="top"/>
    </xf>
    <xf numFmtId="0" fontId="17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3" fillId="3" borderId="5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zoomScale="80" zoomScaleNormal="80" workbookViewId="0" topLeftCell="A1">
      <selection activeCell="D5" sqref="D5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27.125" style="1" customWidth="1"/>
    <col min="4" max="4" width="13.25390625" style="1" customWidth="1"/>
    <col min="5" max="5" width="12.75390625" style="1" customWidth="1"/>
    <col min="6" max="16384" width="9.125" style="1" customWidth="1"/>
  </cols>
  <sheetData>
    <row r="1" spans="3:6" ht="15.75">
      <c r="C1" s="587" t="s">
        <v>310</v>
      </c>
      <c r="D1" s="587"/>
      <c r="E1" s="587"/>
      <c r="F1" s="175"/>
    </row>
    <row r="2" spans="3:6" ht="15.75">
      <c r="C2" s="587" t="s">
        <v>510</v>
      </c>
      <c r="D2" s="587"/>
      <c r="E2" s="587"/>
      <c r="F2" s="185"/>
    </row>
    <row r="3" spans="3:6" ht="15.75">
      <c r="C3" s="587" t="s">
        <v>309</v>
      </c>
      <c r="D3" s="587"/>
      <c r="E3" s="587"/>
      <c r="F3" s="175"/>
    </row>
    <row r="4" spans="3:6" ht="15.75">
      <c r="C4" s="587" t="s">
        <v>511</v>
      </c>
      <c r="D4" s="587"/>
      <c r="E4" s="587"/>
      <c r="F4" s="175"/>
    </row>
    <row r="5" spans="4:6" ht="15.75">
      <c r="D5" s="174"/>
      <c r="E5" s="175"/>
      <c r="F5" s="175"/>
    </row>
    <row r="6" spans="1:5" ht="15.75" customHeight="1">
      <c r="A6" s="608" t="s">
        <v>441</v>
      </c>
      <c r="B6" s="608"/>
      <c r="C6" s="608"/>
      <c r="D6" s="608"/>
      <c r="E6" s="608"/>
    </row>
    <row r="7" ht="12" customHeight="1"/>
    <row r="8" spans="1:5" s="15" customFormat="1" ht="15" customHeight="1">
      <c r="A8" s="609" t="s">
        <v>83</v>
      </c>
      <c r="B8" s="609" t="s">
        <v>1</v>
      </c>
      <c r="C8" s="609" t="s">
        <v>428</v>
      </c>
      <c r="D8" s="609" t="s">
        <v>246</v>
      </c>
      <c r="E8" s="609" t="s">
        <v>247</v>
      </c>
    </row>
    <row r="9" spans="1:5" s="15" customFormat="1" ht="64.5" customHeight="1">
      <c r="A9" s="609"/>
      <c r="B9" s="609"/>
      <c r="C9" s="609"/>
      <c r="D9" s="609"/>
      <c r="E9" s="609"/>
    </row>
    <row r="10" spans="1:5" s="17" customFormat="1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</row>
    <row r="11" spans="1:5" ht="15.75" customHeight="1">
      <c r="A11" s="605" t="s">
        <v>248</v>
      </c>
      <c r="B11" s="606"/>
      <c r="C11" s="607"/>
      <c r="D11" s="479">
        <f>D14+D18+D20+D28+D31+D38+D40+D58+D70+D77+D89</f>
        <v>7694055</v>
      </c>
      <c r="E11" s="479">
        <f>E14+E18+E20+E28+E31+E38+E40+E58+E70+E77+E89</f>
        <v>9188193</v>
      </c>
    </row>
    <row r="12" spans="1:5" ht="15.75">
      <c r="A12" s="87"/>
      <c r="B12" s="178" t="s">
        <v>10</v>
      </c>
      <c r="C12" s="178"/>
      <c r="D12" s="177"/>
      <c r="E12" s="177"/>
    </row>
    <row r="13" spans="1:5" s="142" customFormat="1" ht="19.5" customHeight="1">
      <c r="A13" s="464"/>
      <c r="B13" s="179" t="s">
        <v>257</v>
      </c>
      <c r="C13" s="540" t="s">
        <v>444</v>
      </c>
      <c r="D13" s="199">
        <v>1700</v>
      </c>
      <c r="E13" s="199">
        <v>1700</v>
      </c>
    </row>
    <row r="14" spans="1:5" ht="15.75">
      <c r="A14" s="464"/>
      <c r="B14" s="471" t="s">
        <v>258</v>
      </c>
      <c r="C14" s="470" t="s">
        <v>259</v>
      </c>
      <c r="D14" s="200">
        <f>D13</f>
        <v>1700</v>
      </c>
      <c r="E14" s="200">
        <f>E13</f>
        <v>1700</v>
      </c>
    </row>
    <row r="15" spans="1:5" ht="15.75" customHeight="1">
      <c r="A15" s="464"/>
      <c r="B15" s="481" t="s">
        <v>423</v>
      </c>
      <c r="C15" s="541" t="s">
        <v>445</v>
      </c>
      <c r="D15" s="201">
        <v>112500</v>
      </c>
      <c r="E15" s="201">
        <v>112500</v>
      </c>
    </row>
    <row r="16" spans="1:5" ht="15.75">
      <c r="A16" s="464"/>
      <c r="B16" s="481"/>
      <c r="C16" s="542" t="s">
        <v>446</v>
      </c>
      <c r="D16" s="202">
        <v>18400</v>
      </c>
      <c r="E16" s="202">
        <v>18400</v>
      </c>
    </row>
    <row r="17" spans="1:5" ht="15.75">
      <c r="A17" s="464"/>
      <c r="B17" s="190"/>
      <c r="C17" s="543" t="s">
        <v>447</v>
      </c>
      <c r="D17" s="203">
        <v>598926</v>
      </c>
      <c r="E17" s="203">
        <v>1264000</v>
      </c>
    </row>
    <row r="18" spans="1:5" ht="15.75">
      <c r="A18" s="464"/>
      <c r="B18" s="471" t="s">
        <v>261</v>
      </c>
      <c r="C18" s="472" t="s">
        <v>262</v>
      </c>
      <c r="D18" s="204">
        <f>D15+D16+D17</f>
        <v>729826</v>
      </c>
      <c r="E18" s="204">
        <f>E15+E16+E17</f>
        <v>1394900</v>
      </c>
    </row>
    <row r="19" spans="1:5" s="13" customFormat="1" ht="19.5" customHeight="1">
      <c r="A19" s="464"/>
      <c r="B19" s="233" t="s">
        <v>263</v>
      </c>
      <c r="C19" s="548" t="s">
        <v>448</v>
      </c>
      <c r="D19" s="234">
        <v>200</v>
      </c>
      <c r="E19" s="234">
        <v>200</v>
      </c>
    </row>
    <row r="20" spans="1:5" ht="15.75">
      <c r="A20" s="464"/>
      <c r="B20" s="469" t="s">
        <v>264</v>
      </c>
      <c r="C20" s="549" t="s">
        <v>265</v>
      </c>
      <c r="D20" s="200">
        <f>D19</f>
        <v>200</v>
      </c>
      <c r="E20" s="200">
        <f>E19</f>
        <v>200</v>
      </c>
    </row>
    <row r="21" spans="1:5" ht="17.25" customHeight="1">
      <c r="A21" s="464"/>
      <c r="B21" s="191" t="s">
        <v>268</v>
      </c>
      <c r="C21" s="541" t="s">
        <v>449</v>
      </c>
      <c r="D21" s="207">
        <v>2000000</v>
      </c>
      <c r="E21" s="201">
        <v>1600000</v>
      </c>
    </row>
    <row r="22" spans="1:5" ht="15.75">
      <c r="A22" s="464"/>
      <c r="B22" s="192"/>
      <c r="C22" s="542" t="s">
        <v>450</v>
      </c>
      <c r="D22" s="208">
        <v>3600</v>
      </c>
      <c r="E22" s="202">
        <v>3500</v>
      </c>
    </row>
    <row r="23" spans="1:5" ht="15.75">
      <c r="A23" s="464"/>
      <c r="B23" s="192"/>
      <c r="C23" s="542" t="s">
        <v>446</v>
      </c>
      <c r="D23" s="208">
        <v>285000</v>
      </c>
      <c r="E23" s="202">
        <v>250894</v>
      </c>
    </row>
    <row r="24" spans="1:5" ht="15.75">
      <c r="A24" s="464"/>
      <c r="B24" s="192"/>
      <c r="C24" s="542" t="s">
        <v>451</v>
      </c>
      <c r="D24" s="208">
        <v>3415</v>
      </c>
      <c r="E24" s="202"/>
    </row>
    <row r="25" spans="1:5" ht="15.75">
      <c r="A25" s="464"/>
      <c r="B25" s="192"/>
      <c r="C25" s="542" t="s">
        <v>447</v>
      </c>
      <c r="D25" s="208">
        <v>1904</v>
      </c>
      <c r="E25" s="202"/>
    </row>
    <row r="26" spans="1:5" ht="15.75">
      <c r="A26" s="464"/>
      <c r="B26" s="192"/>
      <c r="C26" s="542" t="s">
        <v>452</v>
      </c>
      <c r="D26" s="208">
        <v>7000</v>
      </c>
      <c r="E26" s="202">
        <v>7000</v>
      </c>
    </row>
    <row r="27" spans="1:5" ht="15.75">
      <c r="A27" s="464"/>
      <c r="B27" s="193"/>
      <c r="C27" s="543" t="s">
        <v>453</v>
      </c>
      <c r="D27" s="209">
        <v>39226</v>
      </c>
      <c r="E27" s="203">
        <v>3600</v>
      </c>
    </row>
    <row r="28" spans="1:5" ht="15.75">
      <c r="A28" s="464"/>
      <c r="B28" s="473" t="s">
        <v>266</v>
      </c>
      <c r="C28" s="550" t="s">
        <v>267</v>
      </c>
      <c r="D28" s="217">
        <f>D21+D22+D23+D24+D25+D26+D27</f>
        <v>2340145</v>
      </c>
      <c r="E28" s="217">
        <f>E21+E22+E23+E24+E25+E26+E27</f>
        <v>1864994</v>
      </c>
    </row>
    <row r="29" spans="1:5" ht="19.5" customHeight="1">
      <c r="A29" s="464"/>
      <c r="B29" s="195" t="s">
        <v>269</v>
      </c>
      <c r="C29" s="551" t="s">
        <v>454</v>
      </c>
      <c r="D29" s="210">
        <v>116</v>
      </c>
      <c r="E29" s="201">
        <v>120</v>
      </c>
    </row>
    <row r="30" spans="1:5" ht="15.75">
      <c r="A30" s="464"/>
      <c r="B30" s="484" t="s">
        <v>424</v>
      </c>
      <c r="C30" s="552"/>
      <c r="D30" s="211"/>
      <c r="E30" s="203"/>
    </row>
    <row r="31" spans="1:5" ht="15.75">
      <c r="A31" s="464"/>
      <c r="B31" s="473" t="s">
        <v>270</v>
      </c>
      <c r="C31" s="550" t="s">
        <v>271</v>
      </c>
      <c r="D31" s="217">
        <f>D29</f>
        <v>116</v>
      </c>
      <c r="E31" s="217">
        <f>E29</f>
        <v>120</v>
      </c>
    </row>
    <row r="32" spans="1:5" ht="18" customHeight="1">
      <c r="A32" s="464"/>
      <c r="B32" s="195" t="s">
        <v>419</v>
      </c>
      <c r="C32" s="553" t="s">
        <v>455</v>
      </c>
      <c r="D32" s="210">
        <v>4198127</v>
      </c>
      <c r="E32" s="201">
        <v>5413314</v>
      </c>
    </row>
    <row r="33" spans="1:5" ht="15.75">
      <c r="A33" s="464"/>
      <c r="B33" s="192" t="s">
        <v>418</v>
      </c>
      <c r="C33" s="554" t="s">
        <v>456</v>
      </c>
      <c r="D33" s="212"/>
      <c r="E33" s="202"/>
    </row>
    <row r="34" spans="1:5" ht="15.75">
      <c r="A34" s="464"/>
      <c r="B34" s="192" t="s">
        <v>420</v>
      </c>
      <c r="C34" s="555"/>
      <c r="D34" s="212"/>
      <c r="E34" s="202"/>
    </row>
    <row r="35" spans="1:5" ht="15.75">
      <c r="A35" s="464"/>
      <c r="B35" s="192" t="s">
        <v>503</v>
      </c>
      <c r="C35" s="555"/>
      <c r="D35" s="212"/>
      <c r="E35" s="202"/>
    </row>
    <row r="36" spans="1:5" ht="15.75">
      <c r="A36" s="464"/>
      <c r="B36" s="192" t="s">
        <v>421</v>
      </c>
      <c r="C36" s="555"/>
      <c r="D36" s="212"/>
      <c r="E36" s="202"/>
    </row>
    <row r="37" spans="1:5" ht="15.75">
      <c r="A37" s="464"/>
      <c r="B37" s="193" t="s">
        <v>422</v>
      </c>
      <c r="C37" s="552"/>
      <c r="D37" s="211"/>
      <c r="E37" s="203"/>
    </row>
    <row r="38" spans="1:5" ht="15.75">
      <c r="A38" s="464"/>
      <c r="B38" s="474" t="s">
        <v>272</v>
      </c>
      <c r="C38" s="556" t="s">
        <v>273</v>
      </c>
      <c r="D38" s="205">
        <f>D32+D33</f>
        <v>4198127</v>
      </c>
      <c r="E38" s="205">
        <f>E32+E33</f>
        <v>5413314</v>
      </c>
    </row>
    <row r="39" spans="1:5" ht="18.75" customHeight="1">
      <c r="A39" s="464"/>
      <c r="B39" s="178" t="s">
        <v>274</v>
      </c>
      <c r="C39" s="557" t="s">
        <v>457</v>
      </c>
      <c r="D39" s="206">
        <v>50000</v>
      </c>
      <c r="E39" s="206">
        <v>50000</v>
      </c>
    </row>
    <row r="40" spans="1:5" ht="15.75">
      <c r="A40" s="464"/>
      <c r="B40" s="471" t="s">
        <v>275</v>
      </c>
      <c r="C40" s="549" t="s">
        <v>276</v>
      </c>
      <c r="D40" s="200">
        <f>D39</f>
        <v>50000</v>
      </c>
      <c r="E40" s="200">
        <f>E39</f>
        <v>50000</v>
      </c>
    </row>
    <row r="41" spans="1:5" ht="17.25" customHeight="1">
      <c r="A41" s="464"/>
      <c r="B41" s="588" t="s">
        <v>277</v>
      </c>
      <c r="C41" s="558" t="s">
        <v>458</v>
      </c>
      <c r="D41" s="201">
        <v>1577</v>
      </c>
      <c r="E41" s="213"/>
    </row>
    <row r="42" spans="1:5" ht="18" customHeight="1">
      <c r="A42" s="464"/>
      <c r="B42" s="589"/>
      <c r="C42" s="581" t="s">
        <v>501</v>
      </c>
      <c r="D42" s="231">
        <v>600</v>
      </c>
      <c r="E42" s="486">
        <v>1000</v>
      </c>
    </row>
    <row r="43" spans="1:5" ht="15.75">
      <c r="A43" s="464"/>
      <c r="B43" s="590"/>
      <c r="C43" s="559" t="s">
        <v>278</v>
      </c>
      <c r="D43" s="217">
        <f>D41+D42</f>
        <v>2177</v>
      </c>
      <c r="E43" s="217">
        <f>E41+E42</f>
        <v>1000</v>
      </c>
    </row>
    <row r="44" spans="1:5" ht="18" customHeight="1">
      <c r="A44" s="464"/>
      <c r="B44" s="589"/>
      <c r="C44" s="558" t="s">
        <v>459</v>
      </c>
      <c r="D44" s="201">
        <v>500</v>
      </c>
      <c r="E44" s="213">
        <v>520</v>
      </c>
    </row>
    <row r="45" spans="1:5" ht="15.75">
      <c r="A45" s="464"/>
      <c r="B45" s="589"/>
      <c r="C45" s="542" t="s">
        <v>452</v>
      </c>
      <c r="D45" s="202">
        <v>7300</v>
      </c>
      <c r="E45" s="215">
        <v>7800</v>
      </c>
    </row>
    <row r="46" spans="1:5" ht="15.75">
      <c r="A46" s="464"/>
      <c r="B46" s="589"/>
      <c r="C46" s="543" t="s">
        <v>453</v>
      </c>
      <c r="D46" s="203">
        <v>250</v>
      </c>
      <c r="E46" s="214">
        <v>700</v>
      </c>
    </row>
    <row r="47" spans="1:5" ht="15.75">
      <c r="A47" s="182"/>
      <c r="B47" s="591"/>
      <c r="C47" s="560" t="s">
        <v>279</v>
      </c>
      <c r="D47" s="205">
        <f>D44+D45+D46</f>
        <v>8050</v>
      </c>
      <c r="E47" s="205">
        <f>E44+E45+E46</f>
        <v>9020</v>
      </c>
    </row>
    <row r="48" spans="1:5" ht="17.25" customHeight="1">
      <c r="A48" s="87"/>
      <c r="B48" s="592"/>
      <c r="C48" s="558" t="s">
        <v>460</v>
      </c>
      <c r="D48" s="201">
        <v>2328</v>
      </c>
      <c r="E48" s="213">
        <v>1585</v>
      </c>
    </row>
    <row r="49" spans="1:5" ht="15.75">
      <c r="A49" s="464"/>
      <c r="B49" s="593"/>
      <c r="C49" s="542" t="s">
        <v>446</v>
      </c>
      <c r="D49" s="202">
        <v>3919</v>
      </c>
      <c r="E49" s="215">
        <v>7660</v>
      </c>
    </row>
    <row r="50" spans="1:5" ht="15.75">
      <c r="A50" s="464"/>
      <c r="B50" s="593"/>
      <c r="C50" s="542" t="s">
        <v>447</v>
      </c>
      <c r="D50" s="202">
        <v>31729</v>
      </c>
      <c r="E50" s="215"/>
    </row>
    <row r="51" spans="1:5" ht="15.75">
      <c r="A51" s="464"/>
      <c r="B51" s="593"/>
      <c r="C51" s="542" t="s">
        <v>452</v>
      </c>
      <c r="D51" s="202">
        <v>13409</v>
      </c>
      <c r="E51" s="215">
        <v>18300</v>
      </c>
    </row>
    <row r="52" spans="1:5" ht="15.75">
      <c r="A52" s="464"/>
      <c r="B52" s="593"/>
      <c r="C52" s="543" t="s">
        <v>453</v>
      </c>
      <c r="D52" s="203">
        <v>621</v>
      </c>
      <c r="E52" s="214">
        <v>1670</v>
      </c>
    </row>
    <row r="53" spans="1:5" ht="15.75">
      <c r="A53" s="464"/>
      <c r="B53" s="593"/>
      <c r="C53" s="561" t="s">
        <v>280</v>
      </c>
      <c r="D53" s="227">
        <f>D48+D49+D50+D51+D52</f>
        <v>52006</v>
      </c>
      <c r="E53" s="227">
        <f>E48+E49+E50+E51+E52</f>
        <v>29215</v>
      </c>
    </row>
    <row r="54" spans="1:5" ht="15.75" customHeight="1">
      <c r="A54" s="464"/>
      <c r="B54" s="593"/>
      <c r="C54" s="562" t="s">
        <v>461</v>
      </c>
      <c r="D54" s="202">
        <v>4785</v>
      </c>
      <c r="E54" s="215">
        <v>15500</v>
      </c>
    </row>
    <row r="55" spans="1:5" ht="15.75">
      <c r="A55" s="464"/>
      <c r="B55" s="593"/>
      <c r="C55" s="542" t="s">
        <v>452</v>
      </c>
      <c r="D55" s="202">
        <v>1091</v>
      </c>
      <c r="E55" s="215">
        <v>1550</v>
      </c>
    </row>
    <row r="56" spans="1:5" ht="15.75">
      <c r="A56" s="464"/>
      <c r="B56" s="593"/>
      <c r="C56" s="542" t="s">
        <v>453</v>
      </c>
      <c r="D56" s="202">
        <v>84</v>
      </c>
      <c r="E56" s="215">
        <v>130</v>
      </c>
    </row>
    <row r="57" spans="1:5" ht="15.75">
      <c r="A57" s="464"/>
      <c r="B57" s="594"/>
      <c r="C57" s="563" t="s">
        <v>281</v>
      </c>
      <c r="D57" s="227">
        <f>D54+D55+D56</f>
        <v>5960</v>
      </c>
      <c r="E57" s="227">
        <f>E54+E55+E56</f>
        <v>17180</v>
      </c>
    </row>
    <row r="58" spans="1:5" ht="15.75">
      <c r="A58" s="464"/>
      <c r="B58" s="52" t="s">
        <v>282</v>
      </c>
      <c r="C58" s="564"/>
      <c r="D58" s="217">
        <f>D43+D47+D53+D57</f>
        <v>68193</v>
      </c>
      <c r="E58" s="217">
        <f>E43+E47+E53+E57</f>
        <v>56415</v>
      </c>
    </row>
    <row r="59" spans="1:5" ht="18" customHeight="1">
      <c r="A59" s="464"/>
      <c r="B59" s="588" t="s">
        <v>283</v>
      </c>
      <c r="C59" s="558" t="s">
        <v>462</v>
      </c>
      <c r="D59" s="201">
        <v>17</v>
      </c>
      <c r="E59" s="213"/>
    </row>
    <row r="60" spans="1:5" ht="15.75">
      <c r="A60" s="464"/>
      <c r="B60" s="589"/>
      <c r="C60" s="542" t="s">
        <v>452</v>
      </c>
      <c r="D60" s="202">
        <v>250</v>
      </c>
      <c r="E60" s="215">
        <v>250</v>
      </c>
    </row>
    <row r="61" spans="1:5" ht="15.75">
      <c r="A61" s="464"/>
      <c r="B61" s="589"/>
      <c r="C61" s="543" t="s">
        <v>453</v>
      </c>
      <c r="D61" s="203">
        <v>63</v>
      </c>
      <c r="E61" s="214"/>
    </row>
    <row r="62" spans="1:5" ht="15.75">
      <c r="A62" s="464"/>
      <c r="B62" s="589"/>
      <c r="C62" s="563" t="s">
        <v>284</v>
      </c>
      <c r="D62" s="227">
        <f>D59+D60+D61</f>
        <v>330</v>
      </c>
      <c r="E62" s="227">
        <f>E59+E60+E61</f>
        <v>250</v>
      </c>
    </row>
    <row r="63" spans="1:5" ht="18" customHeight="1">
      <c r="A63" s="464"/>
      <c r="B63" s="589"/>
      <c r="C63" s="558" t="s">
        <v>463</v>
      </c>
      <c r="D63" s="201">
        <v>260000</v>
      </c>
      <c r="E63" s="213">
        <v>350000</v>
      </c>
    </row>
    <row r="64" spans="1:5" ht="15.75">
      <c r="A64" s="464"/>
      <c r="B64" s="589"/>
      <c r="C64" s="542" t="s">
        <v>447</v>
      </c>
      <c r="D64" s="202"/>
      <c r="E64" s="215">
        <v>700</v>
      </c>
    </row>
    <row r="65" spans="1:5" ht="15.75">
      <c r="A65" s="464"/>
      <c r="B65" s="589"/>
      <c r="C65" s="543" t="s">
        <v>452</v>
      </c>
      <c r="D65" s="203">
        <v>1300</v>
      </c>
      <c r="E65" s="214">
        <v>1300</v>
      </c>
    </row>
    <row r="66" spans="1:5" ht="15.75">
      <c r="A66" s="464"/>
      <c r="B66" s="589"/>
      <c r="C66" s="563" t="s">
        <v>285</v>
      </c>
      <c r="D66" s="227">
        <f>D63+D64+D65</f>
        <v>261300</v>
      </c>
      <c r="E66" s="227">
        <f>E63+E64+E65</f>
        <v>352000</v>
      </c>
    </row>
    <row r="67" spans="1:5" ht="17.25" customHeight="1">
      <c r="A67" s="464"/>
      <c r="B67" s="589"/>
      <c r="C67" s="558" t="s">
        <v>464</v>
      </c>
      <c r="D67" s="201">
        <v>1200</v>
      </c>
      <c r="E67" s="213">
        <v>1200</v>
      </c>
    </row>
    <row r="68" spans="1:5" ht="15.75">
      <c r="A68" s="464"/>
      <c r="B68" s="589"/>
      <c r="C68" s="543" t="s">
        <v>452</v>
      </c>
      <c r="D68" s="203">
        <v>1500</v>
      </c>
      <c r="E68" s="214">
        <v>1500</v>
      </c>
    </row>
    <row r="69" spans="1:5" ht="15.75">
      <c r="A69" s="464"/>
      <c r="B69" s="589"/>
      <c r="C69" s="565" t="s">
        <v>286</v>
      </c>
      <c r="D69" s="217">
        <f>D67+D68</f>
        <v>2700</v>
      </c>
      <c r="E69" s="217">
        <f>E67+E68</f>
        <v>2700</v>
      </c>
    </row>
    <row r="70" spans="1:5" ht="15.75">
      <c r="A70" s="464"/>
      <c r="B70" s="475" t="s">
        <v>287</v>
      </c>
      <c r="C70" s="558"/>
      <c r="D70" s="200">
        <f>D62+D66+D69</f>
        <v>264330</v>
      </c>
      <c r="E70" s="200">
        <f>E62+E66+E69</f>
        <v>354950</v>
      </c>
    </row>
    <row r="71" spans="1:5" ht="19.5" customHeight="1">
      <c r="A71" s="464"/>
      <c r="B71" s="67" t="s">
        <v>288</v>
      </c>
      <c r="C71" s="558"/>
      <c r="D71" s="201"/>
      <c r="E71" s="213"/>
    </row>
    <row r="72" spans="1:5" ht="17.25" customHeight="1">
      <c r="A72" s="464"/>
      <c r="B72" s="481" t="s">
        <v>425</v>
      </c>
      <c r="C72" s="561" t="s">
        <v>465</v>
      </c>
      <c r="D72" s="206">
        <v>30000</v>
      </c>
      <c r="E72" s="216">
        <v>30000</v>
      </c>
    </row>
    <row r="73" spans="1:5" ht="17.25" customHeight="1">
      <c r="A73" s="464"/>
      <c r="B73" s="54"/>
      <c r="C73" s="566" t="s">
        <v>289</v>
      </c>
      <c r="D73" s="205">
        <f>D72</f>
        <v>30000</v>
      </c>
      <c r="E73" s="205">
        <f>E72</f>
        <v>30000</v>
      </c>
    </row>
    <row r="74" spans="1:5" ht="16.5" customHeight="1">
      <c r="A74" s="464"/>
      <c r="B74" s="54"/>
      <c r="C74" s="567" t="s">
        <v>466</v>
      </c>
      <c r="D74" s="202">
        <v>1934</v>
      </c>
      <c r="E74" s="215">
        <v>2000</v>
      </c>
    </row>
    <row r="75" spans="1:5" ht="15.75">
      <c r="A75" s="464"/>
      <c r="B75" s="54"/>
      <c r="C75" s="568" t="s">
        <v>453</v>
      </c>
      <c r="D75" s="202">
        <v>1200</v>
      </c>
      <c r="E75" s="215">
        <v>1200</v>
      </c>
    </row>
    <row r="76" spans="1:5" ht="15.75">
      <c r="A76" s="464"/>
      <c r="B76" s="190"/>
      <c r="C76" s="563" t="s">
        <v>290</v>
      </c>
      <c r="D76" s="227">
        <f>D74+D75</f>
        <v>3134</v>
      </c>
      <c r="E76" s="227">
        <f>E74+E75</f>
        <v>3200</v>
      </c>
    </row>
    <row r="77" spans="1:5" ht="15.75">
      <c r="A77" s="464"/>
      <c r="B77" s="476" t="s">
        <v>291</v>
      </c>
      <c r="C77" s="561"/>
      <c r="D77" s="227">
        <f>D73+D76</f>
        <v>33134</v>
      </c>
      <c r="E77" s="227">
        <f>E73+E76</f>
        <v>33200</v>
      </c>
    </row>
    <row r="78" spans="1:6" ht="15.75">
      <c r="A78" s="464"/>
      <c r="B78" s="67" t="s">
        <v>292</v>
      </c>
      <c r="C78" s="558"/>
      <c r="D78" s="201"/>
      <c r="E78" s="213"/>
      <c r="F78" s="184"/>
    </row>
    <row r="79" spans="1:6" ht="16.5" customHeight="1">
      <c r="A79" s="464"/>
      <c r="B79" s="54" t="s">
        <v>426</v>
      </c>
      <c r="C79" s="562" t="s">
        <v>467</v>
      </c>
      <c r="D79" s="202">
        <v>2928</v>
      </c>
      <c r="E79" s="215">
        <v>9800</v>
      </c>
      <c r="F79" s="184"/>
    </row>
    <row r="80" spans="1:6" ht="15.75">
      <c r="A80" s="464"/>
      <c r="B80" s="180"/>
      <c r="C80" s="542" t="s">
        <v>452</v>
      </c>
      <c r="D80" s="202">
        <v>2474</v>
      </c>
      <c r="E80" s="215">
        <v>5300</v>
      </c>
      <c r="F80" s="184"/>
    </row>
    <row r="81" spans="1:6" ht="15.75">
      <c r="A81" s="464"/>
      <c r="B81" s="180"/>
      <c r="C81" s="543" t="s">
        <v>453</v>
      </c>
      <c r="D81" s="203">
        <v>237</v>
      </c>
      <c r="E81" s="214">
        <v>500</v>
      </c>
      <c r="F81" s="184"/>
    </row>
    <row r="82" spans="1:5" ht="15.75">
      <c r="A82" s="464"/>
      <c r="B82" s="194"/>
      <c r="C82" s="563" t="s">
        <v>294</v>
      </c>
      <c r="D82" s="227">
        <f>D79+D80+D81</f>
        <v>5639</v>
      </c>
      <c r="E82" s="227">
        <f>E79+E80+E81</f>
        <v>15600</v>
      </c>
    </row>
    <row r="83" spans="1:5" ht="20.25" customHeight="1">
      <c r="A83" s="464"/>
      <c r="B83" s="194"/>
      <c r="C83" s="558" t="s">
        <v>468</v>
      </c>
      <c r="D83" s="201">
        <v>945</v>
      </c>
      <c r="E83" s="213">
        <v>1000</v>
      </c>
    </row>
    <row r="84" spans="1:5" ht="15.75">
      <c r="A84" s="464"/>
      <c r="B84" s="194"/>
      <c r="C84" s="543" t="s">
        <v>453</v>
      </c>
      <c r="D84" s="203">
        <v>100</v>
      </c>
      <c r="E84" s="214">
        <v>100</v>
      </c>
    </row>
    <row r="85" spans="1:5" ht="15.75">
      <c r="A85" s="464"/>
      <c r="B85" s="194"/>
      <c r="C85" s="569" t="s">
        <v>295</v>
      </c>
      <c r="D85" s="217">
        <f>D84+D83</f>
        <v>1045</v>
      </c>
      <c r="E85" s="217">
        <f>E84+E83</f>
        <v>1100</v>
      </c>
    </row>
    <row r="86" spans="1:5" ht="20.25" customHeight="1">
      <c r="A86" s="464"/>
      <c r="B86" s="194"/>
      <c r="C86" s="558" t="s">
        <v>469</v>
      </c>
      <c r="D86" s="201">
        <v>1500</v>
      </c>
      <c r="E86" s="213">
        <v>1600</v>
      </c>
    </row>
    <row r="87" spans="1:5" ht="15.75">
      <c r="A87" s="464"/>
      <c r="B87" s="194"/>
      <c r="C87" s="543" t="s">
        <v>453</v>
      </c>
      <c r="D87" s="203">
        <v>100</v>
      </c>
      <c r="E87" s="214">
        <v>100</v>
      </c>
    </row>
    <row r="88" spans="1:5" ht="15.75">
      <c r="A88" s="464"/>
      <c r="B88" s="75"/>
      <c r="C88" s="569" t="s">
        <v>296</v>
      </c>
      <c r="D88" s="217">
        <f>D86+D87</f>
        <v>1600</v>
      </c>
      <c r="E88" s="217">
        <f>E86+E87</f>
        <v>1700</v>
      </c>
    </row>
    <row r="89" spans="1:5" ht="15.75">
      <c r="A89" s="182"/>
      <c r="B89" s="476" t="s">
        <v>297</v>
      </c>
      <c r="C89" s="187"/>
      <c r="D89" s="227">
        <f>D82+D85+D88</f>
        <v>8284</v>
      </c>
      <c r="E89" s="227">
        <f>E82+E85+E88</f>
        <v>18400</v>
      </c>
    </row>
    <row r="90" spans="1:5" ht="19.5" customHeight="1">
      <c r="A90" s="601" t="s">
        <v>249</v>
      </c>
      <c r="B90" s="601"/>
      <c r="C90" s="601"/>
      <c r="D90" s="488">
        <f>D95</f>
        <v>29450448</v>
      </c>
      <c r="E90" s="488">
        <f>E95</f>
        <v>32401563</v>
      </c>
    </row>
    <row r="91" spans="1:5" ht="15.75">
      <c r="A91" s="465"/>
      <c r="B91" s="67" t="s">
        <v>10</v>
      </c>
      <c r="C91" s="67"/>
      <c r="D91" s="201"/>
      <c r="E91" s="201"/>
    </row>
    <row r="92" spans="1:5" ht="16.5" customHeight="1">
      <c r="A92" s="466"/>
      <c r="B92" s="195" t="s">
        <v>274</v>
      </c>
      <c r="C92" s="558" t="s">
        <v>470</v>
      </c>
      <c r="D92" s="201">
        <v>27178499</v>
      </c>
      <c r="E92" s="213">
        <v>29972163</v>
      </c>
    </row>
    <row r="93" spans="1:5" ht="15.75" customHeight="1">
      <c r="A93" s="466"/>
      <c r="B93" s="192"/>
      <c r="C93" s="562" t="s">
        <v>471</v>
      </c>
      <c r="D93" s="202">
        <v>2259901</v>
      </c>
      <c r="E93" s="215">
        <v>2279760</v>
      </c>
    </row>
    <row r="94" spans="1:5" ht="18" customHeight="1">
      <c r="A94" s="466"/>
      <c r="B94" s="193"/>
      <c r="C94" s="570" t="s">
        <v>472</v>
      </c>
      <c r="D94" s="203">
        <v>12048</v>
      </c>
      <c r="E94" s="214">
        <v>149640</v>
      </c>
    </row>
    <row r="95" spans="1:5" ht="15.75">
      <c r="A95" s="467"/>
      <c r="B95" s="474" t="s">
        <v>298</v>
      </c>
      <c r="C95" s="196"/>
      <c r="D95" s="228">
        <f>D92+D93+D94</f>
        <v>29450448</v>
      </c>
      <c r="E95" s="228">
        <f>E92+E93+E94</f>
        <v>32401563</v>
      </c>
    </row>
    <row r="96" spans="1:5" ht="30.75" customHeight="1">
      <c r="A96" s="598" t="s">
        <v>250</v>
      </c>
      <c r="B96" s="599"/>
      <c r="C96" s="600"/>
      <c r="D96" s="477">
        <f>D98+D99+D100+D106+D109+D111+D114+D117+D120</f>
        <v>5775794</v>
      </c>
      <c r="E96" s="477">
        <f>E98+E99+E100+E106+E109+E111+E114+E117+E120</f>
        <v>5876080</v>
      </c>
    </row>
    <row r="97" spans="1:5" ht="15.75">
      <c r="A97" s="86"/>
      <c r="B97" s="173" t="s">
        <v>10</v>
      </c>
      <c r="C97" s="173"/>
      <c r="D97" s="219"/>
      <c r="E97" s="219"/>
    </row>
    <row r="98" spans="1:5" ht="19.5" customHeight="1">
      <c r="A98" s="8"/>
      <c r="B98" s="235" t="s">
        <v>299</v>
      </c>
      <c r="C98" s="571" t="s">
        <v>473</v>
      </c>
      <c r="D98" s="237">
        <v>20000</v>
      </c>
      <c r="E98" s="237">
        <v>16000</v>
      </c>
    </row>
    <row r="99" spans="1:5" ht="19.5" customHeight="1">
      <c r="A99" s="8"/>
      <c r="B99" s="232" t="s">
        <v>300</v>
      </c>
      <c r="C99" s="571" t="s">
        <v>474</v>
      </c>
      <c r="D99" s="237">
        <v>3000</v>
      </c>
      <c r="E99" s="237">
        <v>2000</v>
      </c>
    </row>
    <row r="100" spans="1:5" ht="19.5" customHeight="1">
      <c r="A100" s="8"/>
      <c r="B100" s="172" t="s">
        <v>260</v>
      </c>
      <c r="C100" s="572" t="s">
        <v>475</v>
      </c>
      <c r="D100" s="236">
        <v>159990</v>
      </c>
      <c r="E100" s="236">
        <v>105000</v>
      </c>
    </row>
    <row r="101" spans="1:5" ht="18" customHeight="1">
      <c r="A101" s="8"/>
      <c r="B101" s="127" t="s">
        <v>263</v>
      </c>
      <c r="C101" s="553" t="s">
        <v>476</v>
      </c>
      <c r="D101" s="221">
        <v>165000</v>
      </c>
      <c r="E101" s="220">
        <v>221000</v>
      </c>
    </row>
    <row r="102" spans="1:5" ht="17.25" customHeight="1">
      <c r="A102" s="8"/>
      <c r="B102" s="197"/>
      <c r="C102" s="552" t="s">
        <v>477</v>
      </c>
      <c r="D102" s="224">
        <v>22000</v>
      </c>
      <c r="E102" s="218">
        <v>19000</v>
      </c>
    </row>
    <row r="103" spans="1:5" ht="16.5" customHeight="1">
      <c r="A103" s="8"/>
      <c r="B103" s="197"/>
      <c r="C103" s="573" t="s">
        <v>478</v>
      </c>
      <c r="D103" s="222">
        <v>169898</v>
      </c>
      <c r="E103" s="223">
        <v>176000</v>
      </c>
    </row>
    <row r="104" spans="1:5" ht="15.75">
      <c r="A104" s="8"/>
      <c r="B104" s="197"/>
      <c r="C104" s="574" t="s">
        <v>479</v>
      </c>
      <c r="D104" s="222">
        <v>4636</v>
      </c>
      <c r="E104" s="218">
        <v>40000</v>
      </c>
    </row>
    <row r="105" spans="1:5" ht="15.75">
      <c r="A105" s="8"/>
      <c r="B105" s="133"/>
      <c r="C105" s="575" t="s">
        <v>301</v>
      </c>
      <c r="D105" s="227">
        <f>D103+D104</f>
        <v>174534</v>
      </c>
      <c r="E105" s="227">
        <f>E103+E104</f>
        <v>216000</v>
      </c>
    </row>
    <row r="106" spans="1:5" ht="15.75">
      <c r="A106" s="8"/>
      <c r="B106" s="473" t="s">
        <v>302</v>
      </c>
      <c r="C106" s="564"/>
      <c r="D106" s="217">
        <f>D101+D102+D105</f>
        <v>361534</v>
      </c>
      <c r="E106" s="217">
        <f>E101+E102+E105</f>
        <v>456000</v>
      </c>
    </row>
    <row r="107" spans="1:5" ht="17.25" customHeight="1">
      <c r="A107" s="8"/>
      <c r="B107" s="191" t="s">
        <v>268</v>
      </c>
      <c r="C107" s="551" t="s">
        <v>480</v>
      </c>
      <c r="D107" s="221">
        <v>171480</v>
      </c>
      <c r="E107" s="220">
        <v>176080</v>
      </c>
    </row>
    <row r="108" spans="1:5" ht="20.25" customHeight="1">
      <c r="A108" s="8"/>
      <c r="B108" s="198"/>
      <c r="C108" s="576" t="s">
        <v>481</v>
      </c>
      <c r="D108" s="224">
        <v>49000</v>
      </c>
      <c r="E108" s="218">
        <v>52000</v>
      </c>
    </row>
    <row r="109" spans="1:5" ht="15.75">
      <c r="A109" s="8"/>
      <c r="B109" s="474" t="s">
        <v>303</v>
      </c>
      <c r="C109" s="552"/>
      <c r="D109" s="205">
        <f>D107+D108</f>
        <v>220480</v>
      </c>
      <c r="E109" s="205">
        <f>E107+E108</f>
        <v>228080</v>
      </c>
    </row>
    <row r="110" spans="1:5" ht="19.5" customHeight="1">
      <c r="A110" s="8"/>
      <c r="B110" s="189" t="s">
        <v>269</v>
      </c>
      <c r="C110" s="551" t="s">
        <v>482</v>
      </c>
      <c r="D110" s="201"/>
      <c r="E110" s="213"/>
    </row>
    <row r="111" spans="1:5" s="142" customFormat="1" ht="15.75" customHeight="1">
      <c r="A111" s="329"/>
      <c r="B111" s="485" t="s">
        <v>427</v>
      </c>
      <c r="C111" s="576"/>
      <c r="D111" s="231">
        <v>3581000</v>
      </c>
      <c r="E111" s="486">
        <v>3834000</v>
      </c>
    </row>
    <row r="112" spans="1:5" ht="15.75" customHeight="1">
      <c r="A112" s="8"/>
      <c r="B112" s="67" t="s">
        <v>304</v>
      </c>
      <c r="C112" s="551" t="s">
        <v>483</v>
      </c>
      <c r="D112" s="201">
        <v>60344</v>
      </c>
      <c r="E112" s="213"/>
    </row>
    <row r="113" spans="1:5" ht="15.75" customHeight="1">
      <c r="A113" s="8"/>
      <c r="B113" s="181"/>
      <c r="C113" s="576" t="s">
        <v>484</v>
      </c>
      <c r="D113" s="203">
        <v>1203000</v>
      </c>
      <c r="E113" s="214">
        <v>1098000</v>
      </c>
    </row>
    <row r="114" spans="1:5" ht="15.75">
      <c r="A114" s="8"/>
      <c r="B114" s="471" t="s">
        <v>305</v>
      </c>
      <c r="C114" s="557"/>
      <c r="D114" s="227">
        <f>D112+D113</f>
        <v>1263344</v>
      </c>
      <c r="E114" s="227">
        <f>E112+E113</f>
        <v>1098000</v>
      </c>
    </row>
    <row r="115" spans="1:5" ht="17.25" customHeight="1">
      <c r="A115" s="8"/>
      <c r="B115" s="67" t="s">
        <v>283</v>
      </c>
      <c r="C115" s="551" t="s">
        <v>485</v>
      </c>
      <c r="D115" s="201">
        <v>32800</v>
      </c>
      <c r="E115" s="213">
        <v>20000</v>
      </c>
    </row>
    <row r="116" spans="1:5" ht="18" customHeight="1">
      <c r="A116" s="8"/>
      <c r="B116" s="181"/>
      <c r="C116" s="576" t="s">
        <v>502</v>
      </c>
      <c r="D116" s="203">
        <v>8200</v>
      </c>
      <c r="E116" s="214"/>
    </row>
    <row r="117" spans="1:5" ht="15.75">
      <c r="A117" s="8"/>
      <c r="B117" s="471" t="s">
        <v>287</v>
      </c>
      <c r="C117" s="557"/>
      <c r="D117" s="227">
        <f>D115+D116</f>
        <v>41000</v>
      </c>
      <c r="E117" s="227">
        <f>E115+E116</f>
        <v>20000</v>
      </c>
    </row>
    <row r="118" spans="1:5" ht="17.25" customHeight="1">
      <c r="A118" s="8"/>
      <c r="B118" s="67" t="s">
        <v>288</v>
      </c>
      <c r="C118" s="553" t="s">
        <v>486</v>
      </c>
      <c r="D118" s="201">
        <v>120000</v>
      </c>
      <c r="E118" s="213">
        <v>117000</v>
      </c>
    </row>
    <row r="119" spans="1:5" ht="16.5" customHeight="1">
      <c r="A119" s="8"/>
      <c r="B119" s="480" t="s">
        <v>425</v>
      </c>
      <c r="C119" s="552" t="s">
        <v>487</v>
      </c>
      <c r="D119" s="203">
        <v>5446</v>
      </c>
      <c r="E119" s="214"/>
    </row>
    <row r="120" spans="1:5" ht="15.75">
      <c r="A120" s="468"/>
      <c r="B120" s="474" t="s">
        <v>291</v>
      </c>
      <c r="C120" s="190"/>
      <c r="D120" s="205">
        <f>D118+D119</f>
        <v>125446</v>
      </c>
      <c r="E120" s="205">
        <f>E118+E119</f>
        <v>117000</v>
      </c>
    </row>
    <row r="121" spans="1:5" s="142" customFormat="1" ht="48.75" customHeight="1">
      <c r="A121" s="601" t="s">
        <v>251</v>
      </c>
      <c r="B121" s="601"/>
      <c r="C121" s="601"/>
      <c r="D121" s="487" t="s">
        <v>325</v>
      </c>
      <c r="E121" s="487" t="s">
        <v>325</v>
      </c>
    </row>
    <row r="122" spans="1:5" s="142" customFormat="1" ht="35.25" customHeight="1">
      <c r="A122" s="601" t="s">
        <v>306</v>
      </c>
      <c r="B122" s="601"/>
      <c r="C122" s="601"/>
      <c r="D122" s="478">
        <f>D124+D127+D129</f>
        <v>1894042</v>
      </c>
      <c r="E122" s="478">
        <f>E124+E127+E129</f>
        <v>775936</v>
      </c>
    </row>
    <row r="123" spans="1:5" ht="15.75">
      <c r="A123" s="86"/>
      <c r="B123" s="173" t="s">
        <v>10</v>
      </c>
      <c r="C123" s="173"/>
      <c r="D123" s="219"/>
      <c r="E123" s="219"/>
    </row>
    <row r="124" spans="1:5" s="13" customFormat="1" ht="19.5" customHeight="1">
      <c r="A124" s="8"/>
      <c r="B124" s="232" t="s">
        <v>257</v>
      </c>
      <c r="C124" s="572" t="s">
        <v>488</v>
      </c>
      <c r="D124" s="236">
        <v>37874</v>
      </c>
      <c r="E124" s="236"/>
    </row>
    <row r="125" spans="1:5" ht="17.25" customHeight="1">
      <c r="A125" s="8"/>
      <c r="B125" s="67" t="s">
        <v>283</v>
      </c>
      <c r="C125" s="541" t="s">
        <v>489</v>
      </c>
      <c r="D125" s="220">
        <v>760000</v>
      </c>
      <c r="E125" s="225"/>
    </row>
    <row r="126" spans="1:5" ht="15.75" customHeight="1">
      <c r="A126" s="8"/>
      <c r="B126" s="181"/>
      <c r="C126" s="577" t="s">
        <v>490</v>
      </c>
      <c r="D126" s="218">
        <v>827221</v>
      </c>
      <c r="E126" s="226">
        <v>775936</v>
      </c>
    </row>
    <row r="127" spans="1:5" ht="15.75">
      <c r="A127" s="8"/>
      <c r="B127" s="471" t="s">
        <v>287</v>
      </c>
      <c r="C127" s="557"/>
      <c r="D127" s="227">
        <f>D125+D126</f>
        <v>1587221</v>
      </c>
      <c r="E127" s="227">
        <f>E125+E126</f>
        <v>775936</v>
      </c>
    </row>
    <row r="128" spans="1:5" ht="15.75">
      <c r="A128" s="8"/>
      <c r="B128" s="195" t="s">
        <v>292</v>
      </c>
      <c r="C128" s="553"/>
      <c r="D128" s="221"/>
      <c r="E128" s="220"/>
    </row>
    <row r="129" spans="1:5" ht="16.5" customHeight="1">
      <c r="A129" s="468"/>
      <c r="B129" s="186" t="s">
        <v>293</v>
      </c>
      <c r="C129" s="552" t="s">
        <v>491</v>
      </c>
      <c r="D129" s="224">
        <v>268947</v>
      </c>
      <c r="E129" s="218"/>
    </row>
    <row r="130" spans="1:5" s="142" customFormat="1" ht="39" customHeight="1">
      <c r="A130" s="601" t="s">
        <v>252</v>
      </c>
      <c r="B130" s="601"/>
      <c r="C130" s="601"/>
      <c r="D130" s="478">
        <f>D134+D137+D138+D143</f>
        <v>1384606</v>
      </c>
      <c r="E130" s="478">
        <f>E134+E137+E138+E141+E143</f>
        <v>757568</v>
      </c>
    </row>
    <row r="131" spans="1:5" ht="15.75" customHeight="1">
      <c r="A131" s="87"/>
      <c r="B131" s="67" t="s">
        <v>10</v>
      </c>
      <c r="C131" s="553"/>
      <c r="D131" s="201"/>
      <c r="E131" s="201"/>
    </row>
    <row r="132" spans="1:5" ht="15.75" customHeight="1">
      <c r="A132" s="464"/>
      <c r="B132" s="183" t="s">
        <v>257</v>
      </c>
      <c r="C132" s="578" t="s">
        <v>492</v>
      </c>
      <c r="D132" s="202">
        <v>151587</v>
      </c>
      <c r="E132" s="202"/>
    </row>
    <row r="133" spans="1:5" ht="15.75" customHeight="1">
      <c r="A133" s="464"/>
      <c r="B133" s="190"/>
      <c r="C133" s="579" t="s">
        <v>493</v>
      </c>
      <c r="D133" s="203">
        <v>1079990</v>
      </c>
      <c r="E133" s="203">
        <v>400000</v>
      </c>
    </row>
    <row r="134" spans="1:5" s="42" customFormat="1" ht="15.75" customHeight="1">
      <c r="A134" s="464"/>
      <c r="B134" s="471" t="s">
        <v>307</v>
      </c>
      <c r="C134" s="580" t="s">
        <v>308</v>
      </c>
      <c r="D134" s="227">
        <f>D132+D133</f>
        <v>1231577</v>
      </c>
      <c r="E134" s="227">
        <f>E132+E133</f>
        <v>400000</v>
      </c>
    </row>
    <row r="135" spans="1:5" ht="15.75" customHeight="1">
      <c r="A135" s="464"/>
      <c r="B135" s="67" t="s">
        <v>277</v>
      </c>
      <c r="C135" s="553" t="s">
        <v>494</v>
      </c>
      <c r="D135" s="201">
        <v>105400</v>
      </c>
      <c r="E135" s="201"/>
    </row>
    <row r="136" spans="1:5" ht="15.75" customHeight="1">
      <c r="A136" s="464"/>
      <c r="B136" s="190"/>
      <c r="C136" s="552" t="s">
        <v>495</v>
      </c>
      <c r="D136" s="203">
        <v>11457</v>
      </c>
      <c r="E136" s="203"/>
    </row>
    <row r="137" spans="1:5" ht="15.75" customHeight="1">
      <c r="A137" s="182"/>
      <c r="B137" s="471" t="s">
        <v>282</v>
      </c>
      <c r="C137" s="557"/>
      <c r="D137" s="227">
        <f>D135+D136</f>
        <v>116857</v>
      </c>
      <c r="E137" s="227"/>
    </row>
    <row r="138" spans="1:5" s="13" customFormat="1" ht="19.5" customHeight="1">
      <c r="A138" s="87"/>
      <c r="B138" s="232" t="s">
        <v>304</v>
      </c>
      <c r="C138" s="571" t="s">
        <v>496</v>
      </c>
      <c r="D138" s="234">
        <v>24000</v>
      </c>
      <c r="E138" s="234"/>
    </row>
    <row r="139" spans="1:5" ht="15.75" customHeight="1">
      <c r="A139" s="464"/>
      <c r="B139" s="67" t="s">
        <v>283</v>
      </c>
      <c r="C139" s="551" t="s">
        <v>497</v>
      </c>
      <c r="D139" s="201"/>
      <c r="E139" s="201">
        <v>332280</v>
      </c>
    </row>
    <row r="140" spans="1:5" ht="15.75" customHeight="1">
      <c r="A140" s="464"/>
      <c r="B140" s="181"/>
      <c r="C140" s="576" t="s">
        <v>498</v>
      </c>
      <c r="D140" s="203"/>
      <c r="E140" s="203">
        <v>25288</v>
      </c>
    </row>
    <row r="141" spans="1:5" ht="15.75" customHeight="1">
      <c r="A141" s="464"/>
      <c r="B141" s="471" t="s">
        <v>287</v>
      </c>
      <c r="C141" s="557"/>
      <c r="D141" s="206"/>
      <c r="E141" s="227">
        <f>E139+E140</f>
        <v>357568</v>
      </c>
    </row>
    <row r="142" spans="1:5" ht="15.75">
      <c r="A142" s="464"/>
      <c r="B142" s="54" t="s">
        <v>292</v>
      </c>
      <c r="C142" s="555"/>
      <c r="D142" s="202"/>
      <c r="E142" s="202"/>
    </row>
    <row r="143" spans="1:5" ht="15.75" customHeight="1">
      <c r="A143" s="182"/>
      <c r="B143" s="181" t="s">
        <v>293</v>
      </c>
      <c r="C143" s="552" t="s">
        <v>499</v>
      </c>
      <c r="D143" s="203">
        <v>12172</v>
      </c>
      <c r="E143" s="203"/>
    </row>
    <row r="144" spans="1:5" s="142" customFormat="1" ht="25.5" customHeight="1">
      <c r="A144" s="602" t="s">
        <v>253</v>
      </c>
      <c r="B144" s="603"/>
      <c r="C144" s="603"/>
      <c r="D144" s="231"/>
      <c r="E144" s="231"/>
    </row>
    <row r="145" spans="1:5" s="142" customFormat="1" ht="40.5" customHeight="1">
      <c r="A145" s="602" t="s">
        <v>254</v>
      </c>
      <c r="B145" s="602"/>
      <c r="C145" s="602"/>
      <c r="D145" s="229"/>
      <c r="E145" s="230">
        <f>E147</f>
        <v>958891</v>
      </c>
    </row>
    <row r="146" spans="1:5" s="184" customFormat="1" ht="15.75" customHeight="1">
      <c r="A146" s="87"/>
      <c r="B146" s="178" t="s">
        <v>10</v>
      </c>
      <c r="C146" s="178"/>
      <c r="D146" s="206"/>
      <c r="E146" s="206"/>
    </row>
    <row r="147" spans="1:5" s="238" customFormat="1" ht="19.5" customHeight="1">
      <c r="A147" s="182"/>
      <c r="B147" s="232" t="s">
        <v>257</v>
      </c>
      <c r="C147" s="571" t="s">
        <v>500</v>
      </c>
      <c r="D147" s="234"/>
      <c r="E147" s="234">
        <v>958891</v>
      </c>
    </row>
    <row r="148" spans="1:5" s="239" customFormat="1" ht="26.25" customHeight="1">
      <c r="A148" s="595" t="s">
        <v>255</v>
      </c>
      <c r="B148" s="596"/>
      <c r="C148" s="597"/>
      <c r="D148" s="477">
        <f>D11+D90+D96+D122+D130+D144+D145</f>
        <v>46198945</v>
      </c>
      <c r="E148" s="477">
        <f>E11+E90+E96+E122+E130+E144+E145</f>
        <v>49958231</v>
      </c>
    </row>
    <row r="151" ht="15.75">
      <c r="D151" s="4"/>
    </row>
    <row r="152" spans="1:5" ht="48" customHeight="1">
      <c r="A152" s="604" t="s">
        <v>256</v>
      </c>
      <c r="B152" s="604"/>
      <c r="C152" s="604"/>
      <c r="D152" s="604"/>
      <c r="E152" s="604"/>
    </row>
  </sheetData>
  <mergeCells count="23">
    <mergeCell ref="A152:E152"/>
    <mergeCell ref="A11:C11"/>
    <mergeCell ref="A6:E6"/>
    <mergeCell ref="E8:E9"/>
    <mergeCell ref="A8:A9"/>
    <mergeCell ref="B8:B9"/>
    <mergeCell ref="C8:C9"/>
    <mergeCell ref="D8:D9"/>
    <mergeCell ref="A130:C130"/>
    <mergeCell ref="A145:C145"/>
    <mergeCell ref="B59:B69"/>
    <mergeCell ref="B41:B47"/>
    <mergeCell ref="B48:B57"/>
    <mergeCell ref="A148:C148"/>
    <mergeCell ref="A96:C96"/>
    <mergeCell ref="A121:C121"/>
    <mergeCell ref="A122:C122"/>
    <mergeCell ref="A144:C144"/>
    <mergeCell ref="A90:C90"/>
    <mergeCell ref="C4:E4"/>
    <mergeCell ref="C3:E3"/>
    <mergeCell ref="C2:E2"/>
    <mergeCell ref="C1:E1"/>
  </mergeCells>
  <printOptions/>
  <pageMargins left="0.7086614173228347" right="0.3937007874015748" top="0.3937007874015748" bottom="0.393700787401574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zoomScale="80" zoomScaleNormal="80" workbookViewId="0" topLeftCell="A1">
      <selection activeCell="B8" sqref="B8:B11"/>
    </sheetView>
  </sheetViews>
  <sheetFormatPr defaultColWidth="9.00390625" defaultRowHeight="12.75" outlineLevelRow="1"/>
  <cols>
    <col min="1" max="1" width="3.875" style="1" customWidth="1"/>
    <col min="2" max="2" width="39.625" style="1" customWidth="1"/>
    <col min="3" max="3" width="6.00390625" style="1" customWidth="1"/>
    <col min="4" max="4" width="8.00390625" style="1" customWidth="1"/>
    <col min="5" max="5" width="13.875" style="1" customWidth="1"/>
    <col min="6" max="6" width="12.75390625" style="1" customWidth="1"/>
    <col min="7" max="7" width="12.625" style="1" customWidth="1"/>
    <col min="8" max="8" width="10.375" style="1" customWidth="1"/>
    <col min="9" max="9" width="9.875" style="1" customWidth="1"/>
    <col min="10" max="10" width="9.125" style="1" customWidth="1"/>
    <col min="11" max="11" width="11.625" style="1" customWidth="1"/>
    <col min="12" max="16384" width="9.125" style="1" customWidth="1"/>
  </cols>
  <sheetData>
    <row r="1" spans="9:11" ht="12.75" customHeight="1">
      <c r="I1" s="304" t="s">
        <v>3</v>
      </c>
      <c r="J1" s="305"/>
      <c r="K1" s="305"/>
    </row>
    <row r="2" spans="9:11" ht="14.25" customHeight="1">
      <c r="I2" s="544" t="s">
        <v>512</v>
      </c>
      <c r="J2" s="544"/>
      <c r="K2" s="544"/>
    </row>
    <row r="3" spans="4:11" ht="12.75" customHeight="1">
      <c r="D3" s="2"/>
      <c r="E3" s="2"/>
      <c r="F3" s="2"/>
      <c r="G3" s="2"/>
      <c r="I3" s="304" t="s">
        <v>162</v>
      </c>
      <c r="J3" s="305"/>
      <c r="K3" s="305"/>
    </row>
    <row r="4" spans="9:11" ht="12.75" customHeight="1">
      <c r="I4" s="304" t="s">
        <v>513</v>
      </c>
      <c r="J4" s="305"/>
      <c r="K4" s="305"/>
    </row>
    <row r="6" spans="1:11" ht="15.75" customHeight="1">
      <c r="A6" s="608" t="s">
        <v>234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</row>
    <row r="7" ht="9.75" customHeight="1">
      <c r="K7" s="137" t="s">
        <v>2</v>
      </c>
    </row>
    <row r="8" spans="1:11" s="23" customFormat="1" ht="12.75">
      <c r="A8" s="609" t="s">
        <v>83</v>
      </c>
      <c r="B8" s="609" t="s">
        <v>4</v>
      </c>
      <c r="C8" s="611" t="s">
        <v>5</v>
      </c>
      <c r="D8" s="611"/>
      <c r="E8" s="611" t="s">
        <v>86</v>
      </c>
      <c r="F8" s="611"/>
      <c r="G8" s="611"/>
      <c r="H8" s="611"/>
      <c r="I8" s="611"/>
      <c r="J8" s="611"/>
      <c r="K8" s="611"/>
    </row>
    <row r="9" spans="1:11" s="23" customFormat="1" ht="16.5" customHeight="1">
      <c r="A9" s="609"/>
      <c r="B9" s="609"/>
      <c r="C9" s="539" t="s">
        <v>6</v>
      </c>
      <c r="D9" s="539" t="s">
        <v>7</v>
      </c>
      <c r="E9" s="610" t="s">
        <v>82</v>
      </c>
      <c r="F9" s="611" t="s">
        <v>8</v>
      </c>
      <c r="G9" s="611"/>
      <c r="H9" s="611"/>
      <c r="I9" s="611"/>
      <c r="J9" s="611"/>
      <c r="K9" s="536" t="s">
        <v>13</v>
      </c>
    </row>
    <row r="10" spans="1:11" s="24" customFormat="1" ht="15" customHeight="1">
      <c r="A10" s="609"/>
      <c r="B10" s="609"/>
      <c r="C10" s="539"/>
      <c r="D10" s="539"/>
      <c r="E10" s="610"/>
      <c r="F10" s="535" t="s">
        <v>9</v>
      </c>
      <c r="G10" s="535" t="s">
        <v>10</v>
      </c>
      <c r="H10" s="535"/>
      <c r="I10" s="535"/>
      <c r="J10" s="535"/>
      <c r="K10" s="537"/>
    </row>
    <row r="11" spans="1:11" s="24" customFormat="1" ht="26.25" customHeight="1">
      <c r="A11" s="609"/>
      <c r="B11" s="609"/>
      <c r="C11" s="539"/>
      <c r="D11" s="539"/>
      <c r="E11" s="610"/>
      <c r="F11" s="535"/>
      <c r="G11" s="22" t="s">
        <v>342</v>
      </c>
      <c r="H11" s="22" t="s">
        <v>11</v>
      </c>
      <c r="I11" s="22" t="s">
        <v>12</v>
      </c>
      <c r="J11" s="289" t="s">
        <v>237</v>
      </c>
      <c r="K11" s="538"/>
    </row>
    <row r="12" spans="1:11" s="17" customFormat="1" ht="11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1" ht="16.5" customHeight="1">
      <c r="A13" s="18" t="s">
        <v>14</v>
      </c>
      <c r="B13" s="65" t="s">
        <v>15</v>
      </c>
      <c r="C13" s="7"/>
      <c r="D13" s="7"/>
      <c r="E13" s="200">
        <f>E16+E19+E23+E28+E33+E36+E52+E59+E63+E73+E78+E82</f>
        <v>42121884</v>
      </c>
      <c r="F13" s="200">
        <f aca="true" t="shared" si="0" ref="F13:K13">F16+F19+F23+F28+F33+F36+F52+F59+F63+F73+F78+F82</f>
        <v>41286884</v>
      </c>
      <c r="G13" s="200">
        <f t="shared" si="0"/>
        <v>31168370</v>
      </c>
      <c r="H13" s="385">
        <f t="shared" si="0"/>
        <v>1377182</v>
      </c>
      <c r="I13" s="200">
        <f t="shared" si="0"/>
        <v>112190</v>
      </c>
      <c r="J13" s="200">
        <f t="shared" si="0"/>
        <v>0</v>
      </c>
      <c r="K13" s="200">
        <f t="shared" si="0"/>
        <v>835000</v>
      </c>
    </row>
    <row r="14" spans="1:11" ht="15.75">
      <c r="A14" s="19"/>
      <c r="B14" s="8" t="s">
        <v>87</v>
      </c>
      <c r="C14" s="50" t="s">
        <v>88</v>
      </c>
      <c r="D14" s="50"/>
      <c r="E14" s="386"/>
      <c r="F14" s="386"/>
      <c r="G14" s="386"/>
      <c r="H14" s="386"/>
      <c r="I14" s="386"/>
      <c r="J14" s="386"/>
      <c r="K14" s="386"/>
    </row>
    <row r="15" spans="1:11" s="13" customFormat="1" ht="18.75" customHeight="1">
      <c r="A15" s="26"/>
      <c r="B15" s="150" t="s">
        <v>227</v>
      </c>
      <c r="C15" s="50"/>
      <c r="D15" s="50" t="s">
        <v>89</v>
      </c>
      <c r="E15" s="386">
        <v>27434</v>
      </c>
      <c r="F15" s="386">
        <v>27434</v>
      </c>
      <c r="G15" s="386">
        <v>26417</v>
      </c>
      <c r="H15" s="386"/>
      <c r="I15" s="386"/>
      <c r="J15" s="386"/>
      <c r="K15" s="386"/>
    </row>
    <row r="16" spans="1:11" ht="15.75">
      <c r="A16" s="11"/>
      <c r="B16" s="52" t="s">
        <v>52</v>
      </c>
      <c r="C16" s="48"/>
      <c r="D16" s="53"/>
      <c r="E16" s="387">
        <f>E15</f>
        <v>27434</v>
      </c>
      <c r="F16" s="387">
        <f>F15</f>
        <v>27434</v>
      </c>
      <c r="G16" s="387">
        <f>G15</f>
        <v>26417</v>
      </c>
      <c r="H16" s="387"/>
      <c r="I16" s="387"/>
      <c r="J16" s="387"/>
      <c r="K16" s="387"/>
    </row>
    <row r="17" spans="1:11" ht="15.75">
      <c r="A17" s="19"/>
      <c r="B17" s="8" t="s">
        <v>90</v>
      </c>
      <c r="C17" s="26">
        <v>600</v>
      </c>
      <c r="D17" s="26"/>
      <c r="E17" s="386"/>
      <c r="F17" s="386"/>
      <c r="G17" s="386"/>
      <c r="H17" s="386"/>
      <c r="I17" s="386"/>
      <c r="J17" s="386"/>
      <c r="K17" s="386"/>
    </row>
    <row r="18" spans="1:11" s="13" customFormat="1" ht="20.25" customHeight="1">
      <c r="A18" s="26"/>
      <c r="B18" s="150" t="s">
        <v>119</v>
      </c>
      <c r="C18" s="26"/>
      <c r="D18" s="26">
        <v>60014</v>
      </c>
      <c r="E18" s="386">
        <v>2190540</v>
      </c>
      <c r="F18" s="386">
        <v>1505540</v>
      </c>
      <c r="G18" s="386">
        <v>331240</v>
      </c>
      <c r="H18" s="386"/>
      <c r="I18" s="386"/>
      <c r="J18" s="386"/>
      <c r="K18" s="386">
        <v>685000</v>
      </c>
    </row>
    <row r="19" spans="1:11" ht="15.75">
      <c r="A19" s="11"/>
      <c r="B19" s="52" t="s">
        <v>53</v>
      </c>
      <c r="C19" s="48"/>
      <c r="D19" s="136"/>
      <c r="E19" s="387">
        <f>E18</f>
        <v>2190540</v>
      </c>
      <c r="F19" s="387">
        <f aca="true" t="shared" si="1" ref="F19:K19">F18</f>
        <v>1505540</v>
      </c>
      <c r="G19" s="387">
        <f t="shared" si="1"/>
        <v>331240</v>
      </c>
      <c r="H19" s="387"/>
      <c r="I19" s="387"/>
      <c r="J19" s="387"/>
      <c r="K19" s="387">
        <f t="shared" si="1"/>
        <v>685000</v>
      </c>
    </row>
    <row r="20" spans="1:11" ht="15.75">
      <c r="A20" s="68"/>
      <c r="B20" s="67" t="s">
        <v>91</v>
      </c>
      <c r="C20" s="134">
        <v>700</v>
      </c>
      <c r="D20" s="124"/>
      <c r="E20" s="392"/>
      <c r="F20" s="393"/>
      <c r="G20" s="394"/>
      <c r="H20" s="395"/>
      <c r="I20" s="395"/>
      <c r="J20" s="395"/>
      <c r="K20" s="395"/>
    </row>
    <row r="21" spans="1:11" ht="15.75">
      <c r="A21" s="68"/>
      <c r="B21" s="61" t="s">
        <v>133</v>
      </c>
      <c r="C21" s="135"/>
      <c r="D21" s="56"/>
      <c r="E21" s="394"/>
      <c r="F21" s="395"/>
      <c r="G21" s="394"/>
      <c r="H21" s="395"/>
      <c r="I21" s="395"/>
      <c r="J21" s="395"/>
      <c r="K21" s="395"/>
    </row>
    <row r="22" spans="1:11" s="142" customFormat="1" ht="20.25" customHeight="1">
      <c r="A22" s="68"/>
      <c r="B22" s="152" t="s">
        <v>134</v>
      </c>
      <c r="C22" s="299"/>
      <c r="D22" s="286">
        <v>70005</v>
      </c>
      <c r="E22" s="396">
        <v>257000</v>
      </c>
      <c r="F22" s="397">
        <v>257000</v>
      </c>
      <c r="G22" s="396"/>
      <c r="H22" s="397"/>
      <c r="I22" s="397"/>
      <c r="J22" s="397"/>
      <c r="K22" s="397"/>
    </row>
    <row r="23" spans="1:11" ht="15.75">
      <c r="A23" s="11"/>
      <c r="B23" s="52" t="s">
        <v>93</v>
      </c>
      <c r="C23" s="59"/>
      <c r="D23" s="60"/>
      <c r="E23" s="387">
        <f>E22</f>
        <v>257000</v>
      </c>
      <c r="F23" s="387">
        <f>F22</f>
        <v>257000</v>
      </c>
      <c r="G23" s="387"/>
      <c r="H23" s="387"/>
      <c r="I23" s="387"/>
      <c r="J23" s="387"/>
      <c r="K23" s="387"/>
    </row>
    <row r="24" spans="1:11" ht="15.75">
      <c r="A24" s="18"/>
      <c r="B24" s="67" t="s">
        <v>92</v>
      </c>
      <c r="C24" s="125">
        <v>750</v>
      </c>
      <c r="D24" s="124"/>
      <c r="E24" s="393"/>
      <c r="F24" s="393"/>
      <c r="G24" s="393"/>
      <c r="H24" s="393"/>
      <c r="I24" s="393"/>
      <c r="J24" s="393"/>
      <c r="K24" s="393"/>
    </row>
    <row r="25" spans="1:11" s="13" customFormat="1" ht="22.5" customHeight="1">
      <c r="A25" s="26"/>
      <c r="B25" s="297" t="s">
        <v>120</v>
      </c>
      <c r="C25" s="55"/>
      <c r="D25" s="56">
        <v>75019</v>
      </c>
      <c r="E25" s="395">
        <v>268756</v>
      </c>
      <c r="F25" s="395">
        <v>268756</v>
      </c>
      <c r="G25" s="395"/>
      <c r="H25" s="395"/>
      <c r="I25" s="395"/>
      <c r="J25" s="395"/>
      <c r="K25" s="395"/>
    </row>
    <row r="26" spans="1:11" s="13" customFormat="1" ht="22.5" customHeight="1">
      <c r="A26" s="26"/>
      <c r="B26" s="297" t="s">
        <v>121</v>
      </c>
      <c r="C26" s="55"/>
      <c r="D26" s="56">
        <v>75020</v>
      </c>
      <c r="E26" s="395">
        <v>4311155</v>
      </c>
      <c r="F26" s="395">
        <v>4161155</v>
      </c>
      <c r="G26" s="395">
        <v>3221485</v>
      </c>
      <c r="H26" s="395"/>
      <c r="I26" s="395"/>
      <c r="J26" s="395"/>
      <c r="K26" s="395">
        <v>150000</v>
      </c>
    </row>
    <row r="27" spans="1:11" s="13" customFormat="1" ht="22.5" customHeight="1">
      <c r="A27" s="27"/>
      <c r="B27" s="298" t="s">
        <v>122</v>
      </c>
      <c r="C27" s="57"/>
      <c r="D27" s="58">
        <v>75095</v>
      </c>
      <c r="E27" s="398">
        <v>72767</v>
      </c>
      <c r="F27" s="398">
        <v>72767</v>
      </c>
      <c r="G27" s="398"/>
      <c r="H27" s="398"/>
      <c r="I27" s="398"/>
      <c r="J27" s="398"/>
      <c r="K27" s="398"/>
    </row>
    <row r="28" spans="1:11" ht="15.75">
      <c r="A28" s="11"/>
      <c r="B28" s="188" t="s">
        <v>94</v>
      </c>
      <c r="C28" s="125"/>
      <c r="D28" s="124"/>
      <c r="E28" s="399">
        <f>E25+E26+E27</f>
        <v>4652678</v>
      </c>
      <c r="F28" s="399">
        <f aca="true" t="shared" si="2" ref="F28:K28">F25+F26+F27</f>
        <v>4502678</v>
      </c>
      <c r="G28" s="399">
        <f t="shared" si="2"/>
        <v>3221485</v>
      </c>
      <c r="H28" s="399"/>
      <c r="I28" s="399"/>
      <c r="J28" s="399"/>
      <c r="K28" s="399">
        <f t="shared" si="2"/>
        <v>150000</v>
      </c>
    </row>
    <row r="29" spans="1:11" ht="15.75">
      <c r="A29" s="545"/>
      <c r="B29" s="67" t="s">
        <v>330</v>
      </c>
      <c r="C29" s="283">
        <v>757</v>
      </c>
      <c r="D29" s="124"/>
      <c r="E29" s="400"/>
      <c r="F29" s="399"/>
      <c r="G29" s="400"/>
      <c r="H29" s="399"/>
      <c r="I29" s="400"/>
      <c r="J29" s="399"/>
      <c r="K29" s="401"/>
    </row>
    <row r="30" spans="1:11" ht="19.5" customHeight="1">
      <c r="A30" s="546"/>
      <c r="B30" s="62" t="s">
        <v>331</v>
      </c>
      <c r="C30" s="282"/>
      <c r="D30" s="56"/>
      <c r="E30" s="402"/>
      <c r="F30" s="403"/>
      <c r="G30" s="402"/>
      <c r="H30" s="403"/>
      <c r="I30" s="402"/>
      <c r="J30" s="403"/>
      <c r="K30" s="404"/>
    </row>
    <row r="31" spans="1:11" ht="15.75">
      <c r="A31" s="546"/>
      <c r="B31" s="61" t="s">
        <v>332</v>
      </c>
      <c r="C31" s="282"/>
      <c r="D31" s="56"/>
      <c r="E31" s="402"/>
      <c r="F31" s="403"/>
      <c r="G31" s="402"/>
      <c r="H31" s="403"/>
      <c r="I31" s="402"/>
      <c r="J31" s="403"/>
      <c r="K31" s="404"/>
    </row>
    <row r="32" spans="1:11" s="142" customFormat="1" ht="21" customHeight="1">
      <c r="A32" s="547"/>
      <c r="B32" s="285" t="s">
        <v>333</v>
      </c>
      <c r="C32" s="284"/>
      <c r="D32" s="141">
        <v>75702</v>
      </c>
      <c r="E32" s="405">
        <v>112190</v>
      </c>
      <c r="F32" s="406">
        <v>112190</v>
      </c>
      <c r="G32" s="405"/>
      <c r="H32" s="406"/>
      <c r="I32" s="405">
        <v>112190</v>
      </c>
      <c r="J32" s="406"/>
      <c r="K32" s="407"/>
    </row>
    <row r="33" spans="1:11" s="142" customFormat="1" ht="15" customHeight="1">
      <c r="A33" s="290"/>
      <c r="B33" s="52" t="s">
        <v>334</v>
      </c>
      <c r="C33" s="287"/>
      <c r="D33" s="288"/>
      <c r="E33" s="408">
        <f>E32</f>
        <v>112190</v>
      </c>
      <c r="F33" s="408">
        <f>F32</f>
        <v>112190</v>
      </c>
      <c r="G33" s="408"/>
      <c r="H33" s="408"/>
      <c r="I33" s="408">
        <f>I32</f>
        <v>112190</v>
      </c>
      <c r="J33" s="408"/>
      <c r="K33" s="408"/>
    </row>
    <row r="34" spans="1:11" ht="15.75">
      <c r="A34" s="18"/>
      <c r="B34" s="87" t="s">
        <v>329</v>
      </c>
      <c r="C34" s="125">
        <v>758</v>
      </c>
      <c r="D34" s="124"/>
      <c r="E34" s="393"/>
      <c r="F34" s="393"/>
      <c r="G34" s="393"/>
      <c r="H34" s="393"/>
      <c r="I34" s="393"/>
      <c r="J34" s="393"/>
      <c r="K34" s="393"/>
    </row>
    <row r="35" spans="1:11" s="13" customFormat="1" ht="19.5" customHeight="1">
      <c r="A35" s="27"/>
      <c r="B35" s="130" t="s">
        <v>123</v>
      </c>
      <c r="C35" s="57"/>
      <c r="D35" s="58">
        <v>75818</v>
      </c>
      <c r="E35" s="398">
        <v>421000</v>
      </c>
      <c r="F35" s="398">
        <v>421000</v>
      </c>
      <c r="G35" s="398"/>
      <c r="H35" s="398"/>
      <c r="I35" s="398"/>
      <c r="J35" s="398"/>
      <c r="K35" s="398"/>
    </row>
    <row r="36" spans="1:11" ht="15.75">
      <c r="A36" s="11"/>
      <c r="B36" s="52" t="s">
        <v>95</v>
      </c>
      <c r="C36" s="48"/>
      <c r="D36" s="53"/>
      <c r="E36" s="387">
        <f>E35</f>
        <v>421000</v>
      </c>
      <c r="F36" s="387">
        <f>F35</f>
        <v>421000</v>
      </c>
      <c r="G36" s="387"/>
      <c r="H36" s="387"/>
      <c r="I36" s="387"/>
      <c r="J36" s="387"/>
      <c r="K36" s="387"/>
    </row>
    <row r="37" spans="1:17" ht="15.75" customHeight="1">
      <c r="A37" s="18"/>
      <c r="B37" s="86" t="s">
        <v>335</v>
      </c>
      <c r="C37" s="28">
        <v>801</v>
      </c>
      <c r="D37" s="28"/>
      <c r="E37" s="393"/>
      <c r="F37" s="393"/>
      <c r="G37" s="393"/>
      <c r="H37" s="393"/>
      <c r="I37" s="393"/>
      <c r="J37" s="393"/>
      <c r="K37" s="393"/>
      <c r="O37" s="34"/>
      <c r="P37" s="35"/>
      <c r="Q37" s="35"/>
    </row>
    <row r="38" spans="1:17" s="13" customFormat="1" ht="29.25" customHeight="1">
      <c r="A38" s="26"/>
      <c r="B38" s="150" t="s">
        <v>124</v>
      </c>
      <c r="C38" s="26"/>
      <c r="D38" s="26">
        <v>80102</v>
      </c>
      <c r="E38" s="395">
        <v>1773317</v>
      </c>
      <c r="F38" s="395">
        <v>1773317</v>
      </c>
      <c r="G38" s="395">
        <v>1684932</v>
      </c>
      <c r="H38" s="395"/>
      <c r="I38" s="395"/>
      <c r="J38" s="395"/>
      <c r="K38" s="395"/>
      <c r="O38" s="145"/>
      <c r="P38" s="35"/>
      <c r="Q38" s="35"/>
    </row>
    <row r="39" spans="1:17" s="13" customFormat="1" ht="22.5" customHeight="1">
      <c r="A39" s="26"/>
      <c r="B39" s="150" t="s">
        <v>125</v>
      </c>
      <c r="C39" s="26"/>
      <c r="D39" s="26">
        <v>80105</v>
      </c>
      <c r="E39" s="395">
        <v>502097</v>
      </c>
      <c r="F39" s="395">
        <v>502097</v>
      </c>
      <c r="G39" s="395">
        <v>386897</v>
      </c>
      <c r="H39" s="395"/>
      <c r="I39" s="395"/>
      <c r="J39" s="395"/>
      <c r="K39" s="395"/>
      <c r="O39" s="145"/>
      <c r="P39" s="35"/>
      <c r="Q39" s="35"/>
    </row>
    <row r="40" spans="1:17" s="13" customFormat="1" ht="22.5" customHeight="1">
      <c r="A40" s="26"/>
      <c r="B40" s="150" t="s">
        <v>126</v>
      </c>
      <c r="C40" s="26"/>
      <c r="D40" s="26">
        <v>80111</v>
      </c>
      <c r="E40" s="395">
        <v>1367861</v>
      </c>
      <c r="F40" s="395">
        <v>1367861</v>
      </c>
      <c r="G40" s="395">
        <v>1294170</v>
      </c>
      <c r="H40" s="395"/>
      <c r="I40" s="395"/>
      <c r="J40" s="395"/>
      <c r="K40" s="395"/>
      <c r="O40" s="145"/>
      <c r="P40" s="35"/>
      <c r="Q40" s="35"/>
    </row>
    <row r="41" spans="1:17" s="13" customFormat="1" ht="22.5" customHeight="1">
      <c r="A41" s="26"/>
      <c r="B41" s="150" t="s">
        <v>127</v>
      </c>
      <c r="C41" s="26"/>
      <c r="D41" s="26">
        <v>80120</v>
      </c>
      <c r="E41" s="395">
        <v>6055851</v>
      </c>
      <c r="F41" s="395">
        <v>6055851</v>
      </c>
      <c r="G41" s="395">
        <v>5541328</v>
      </c>
      <c r="H41" s="395"/>
      <c r="I41" s="395"/>
      <c r="J41" s="395"/>
      <c r="K41" s="395"/>
      <c r="O41" s="145"/>
      <c r="P41" s="35"/>
      <c r="Q41" s="35"/>
    </row>
    <row r="42" spans="1:17" s="13" customFormat="1" ht="22.5" customHeight="1">
      <c r="A42" s="26"/>
      <c r="B42" s="150" t="s">
        <v>128</v>
      </c>
      <c r="C42" s="26"/>
      <c r="D42" s="26">
        <v>80123</v>
      </c>
      <c r="E42" s="395">
        <v>954475</v>
      </c>
      <c r="F42" s="395">
        <v>954475</v>
      </c>
      <c r="G42" s="395">
        <v>895071</v>
      </c>
      <c r="H42" s="395"/>
      <c r="I42" s="395"/>
      <c r="J42" s="395"/>
      <c r="K42" s="395"/>
      <c r="O42" s="145"/>
      <c r="P42" s="35"/>
      <c r="Q42" s="35"/>
    </row>
    <row r="43" spans="1:17" s="13" customFormat="1" ht="22.5" customHeight="1">
      <c r="A43" s="26"/>
      <c r="B43" s="150" t="s">
        <v>336</v>
      </c>
      <c r="C43" s="26"/>
      <c r="D43" s="26">
        <v>80124</v>
      </c>
      <c r="E43" s="395">
        <v>296019</v>
      </c>
      <c r="F43" s="395">
        <v>296019</v>
      </c>
      <c r="G43" s="395">
        <v>280219</v>
      </c>
      <c r="H43" s="395"/>
      <c r="I43" s="395"/>
      <c r="J43" s="395"/>
      <c r="K43" s="395"/>
      <c r="O43" s="145"/>
      <c r="P43" s="35"/>
      <c r="Q43" s="35"/>
    </row>
    <row r="44" spans="1:17" s="13" customFormat="1" ht="22.5" customHeight="1">
      <c r="A44" s="26"/>
      <c r="B44" s="150" t="s">
        <v>129</v>
      </c>
      <c r="C44" s="26"/>
      <c r="D44" s="26">
        <v>80130</v>
      </c>
      <c r="E44" s="395">
        <v>10239556</v>
      </c>
      <c r="F44" s="395">
        <v>10239556</v>
      </c>
      <c r="G44" s="395">
        <v>8927806</v>
      </c>
      <c r="H44" s="395"/>
      <c r="I44" s="395"/>
      <c r="J44" s="395"/>
      <c r="K44" s="395"/>
      <c r="O44" s="145"/>
      <c r="P44" s="35"/>
      <c r="Q44" s="35"/>
    </row>
    <row r="45" spans="1:17" s="13" customFormat="1" ht="22.5" customHeight="1">
      <c r="A45" s="26"/>
      <c r="B45" s="150" t="s">
        <v>130</v>
      </c>
      <c r="C45" s="26"/>
      <c r="D45" s="26">
        <v>80134</v>
      </c>
      <c r="E45" s="395">
        <v>784401</v>
      </c>
      <c r="F45" s="395">
        <v>784401</v>
      </c>
      <c r="G45" s="395">
        <v>734990</v>
      </c>
      <c r="H45" s="395"/>
      <c r="I45" s="395"/>
      <c r="J45" s="395"/>
      <c r="K45" s="395"/>
      <c r="O45" s="145"/>
      <c r="P45" s="35"/>
      <c r="Q45" s="35"/>
    </row>
    <row r="46" spans="1:17" ht="22.5" customHeight="1">
      <c r="A46" s="19"/>
      <c r="B46" s="51" t="s">
        <v>131</v>
      </c>
      <c r="C46" s="26"/>
      <c r="D46" s="26"/>
      <c r="E46" s="395"/>
      <c r="F46" s="395"/>
      <c r="G46" s="395"/>
      <c r="H46" s="395"/>
      <c r="I46" s="395"/>
      <c r="J46" s="395"/>
      <c r="K46" s="395"/>
      <c r="O46" s="36"/>
      <c r="P46" s="35"/>
      <c r="Q46" s="35"/>
    </row>
    <row r="47" spans="1:17" ht="15.75" customHeight="1">
      <c r="A47" s="19"/>
      <c r="B47" s="139" t="s">
        <v>132</v>
      </c>
      <c r="C47" s="26"/>
      <c r="D47" s="26"/>
      <c r="E47" s="395"/>
      <c r="F47" s="395"/>
      <c r="G47" s="395"/>
      <c r="H47" s="395"/>
      <c r="I47" s="395"/>
      <c r="J47" s="395"/>
      <c r="K47" s="395"/>
      <c r="O47" s="36"/>
      <c r="P47" s="35"/>
      <c r="Q47" s="35"/>
    </row>
    <row r="48" spans="1:17" ht="15.75" customHeight="1">
      <c r="A48" s="19"/>
      <c r="B48" s="140" t="s">
        <v>136</v>
      </c>
      <c r="C48" s="26"/>
      <c r="D48" s="26">
        <v>80140</v>
      </c>
      <c r="E48" s="395">
        <v>1263295</v>
      </c>
      <c r="F48" s="395">
        <v>1263295</v>
      </c>
      <c r="G48" s="395">
        <v>1185530</v>
      </c>
      <c r="H48" s="395"/>
      <c r="I48" s="395"/>
      <c r="J48" s="395"/>
      <c r="K48" s="395"/>
      <c r="O48" s="36"/>
      <c r="P48" s="35"/>
      <c r="Q48" s="35"/>
    </row>
    <row r="49" spans="1:17" s="13" customFormat="1" ht="22.5" customHeight="1">
      <c r="A49" s="26"/>
      <c r="B49" s="150" t="s">
        <v>135</v>
      </c>
      <c r="C49" s="26"/>
      <c r="D49" s="26">
        <v>80145</v>
      </c>
      <c r="E49" s="395">
        <v>6000</v>
      </c>
      <c r="F49" s="395">
        <v>6000</v>
      </c>
      <c r="G49" s="395"/>
      <c r="H49" s="395"/>
      <c r="I49" s="395"/>
      <c r="J49" s="395"/>
      <c r="K49" s="395"/>
      <c r="O49" s="145"/>
      <c r="P49" s="35"/>
      <c r="Q49" s="35"/>
    </row>
    <row r="50" spans="1:17" s="13" customFormat="1" ht="22.5" customHeight="1">
      <c r="A50" s="26"/>
      <c r="B50" s="150" t="s">
        <v>337</v>
      </c>
      <c r="C50" s="26"/>
      <c r="D50" s="26">
        <v>80146</v>
      </c>
      <c r="E50" s="395">
        <v>35000</v>
      </c>
      <c r="F50" s="395">
        <v>35000</v>
      </c>
      <c r="G50" s="395"/>
      <c r="H50" s="395"/>
      <c r="I50" s="395"/>
      <c r="J50" s="395"/>
      <c r="K50" s="395"/>
      <c r="O50" s="145"/>
      <c r="P50" s="35"/>
      <c r="Q50" s="35"/>
    </row>
    <row r="51" spans="1:17" s="13" customFormat="1" ht="22.5" customHeight="1">
      <c r="A51" s="26"/>
      <c r="B51" s="150" t="s">
        <v>137</v>
      </c>
      <c r="C51" s="26"/>
      <c r="D51" s="26">
        <v>80195</v>
      </c>
      <c r="E51" s="395">
        <v>671000</v>
      </c>
      <c r="F51" s="395">
        <v>671000</v>
      </c>
      <c r="G51" s="395"/>
      <c r="H51" s="395">
        <v>400000</v>
      </c>
      <c r="I51" s="395"/>
      <c r="J51" s="395"/>
      <c r="K51" s="395"/>
      <c r="O51" s="145"/>
      <c r="P51" s="35"/>
      <c r="Q51" s="35"/>
    </row>
    <row r="52" spans="1:17" ht="15.75">
      <c r="A52" s="11"/>
      <c r="B52" s="52" t="s">
        <v>55</v>
      </c>
      <c r="C52" s="77"/>
      <c r="D52" s="48"/>
      <c r="E52" s="387">
        <f>E38+E39+E40+E41+E43+E42+E44+E45+E48+E49+E50+E51</f>
        <v>23948872</v>
      </c>
      <c r="F52" s="387">
        <f>F38+F39+F40+F41+F43+F42+F44+F45+F48+F49+F50+F51</f>
        <v>23948872</v>
      </c>
      <c r="G52" s="387">
        <f>G38+G39+G40+G41+G43+G42+G44+G45+G48+G49+G50+G51</f>
        <v>20930943</v>
      </c>
      <c r="H52" s="387">
        <f>H38+H39+H40+H41+H43+H42+H44+H45+H48+H49+H50+H51</f>
        <v>400000</v>
      </c>
      <c r="I52" s="387"/>
      <c r="J52" s="387"/>
      <c r="K52" s="387"/>
      <c r="O52" s="36"/>
      <c r="P52" s="35"/>
      <c r="Q52" s="35"/>
    </row>
    <row r="53" spans="1:17" ht="15.75" customHeight="1">
      <c r="A53" s="18"/>
      <c r="B53" s="7" t="s">
        <v>174</v>
      </c>
      <c r="C53" s="126">
        <v>852</v>
      </c>
      <c r="D53" s="107"/>
      <c r="E53" s="409"/>
      <c r="F53" s="410"/>
      <c r="G53" s="409"/>
      <c r="H53" s="410"/>
      <c r="I53" s="409"/>
      <c r="J53" s="410"/>
      <c r="K53" s="410"/>
      <c r="O53" s="36"/>
      <c r="P53" s="35"/>
      <c r="Q53" s="35"/>
    </row>
    <row r="54" spans="1:17" s="13" customFormat="1" ht="22.5" customHeight="1">
      <c r="A54" s="533"/>
      <c r="B54" s="294" t="s">
        <v>138</v>
      </c>
      <c r="C54" s="291"/>
      <c r="D54" s="295">
        <v>85201</v>
      </c>
      <c r="E54" s="411">
        <v>1671969</v>
      </c>
      <c r="F54" s="386">
        <v>1571969</v>
      </c>
      <c r="G54" s="411">
        <v>570640</v>
      </c>
      <c r="H54" s="386">
        <v>653182</v>
      </c>
      <c r="I54" s="411"/>
      <c r="J54" s="386"/>
      <c r="K54" s="386"/>
      <c r="O54" s="145"/>
      <c r="P54" s="35"/>
      <c r="Q54" s="35"/>
    </row>
    <row r="55" spans="1:17" s="13" customFormat="1" ht="22.5" customHeight="1">
      <c r="A55" s="533"/>
      <c r="B55" s="294" t="s">
        <v>139</v>
      </c>
      <c r="C55" s="291"/>
      <c r="D55" s="295">
        <v>85202</v>
      </c>
      <c r="E55" s="411">
        <v>1125936</v>
      </c>
      <c r="F55" s="386">
        <v>1225936</v>
      </c>
      <c r="G55" s="411">
        <v>814392</v>
      </c>
      <c r="H55" s="386"/>
      <c r="I55" s="411"/>
      <c r="J55" s="386"/>
      <c r="K55" s="386"/>
      <c r="O55" s="145"/>
      <c r="P55" s="35"/>
      <c r="Q55" s="35"/>
    </row>
    <row r="56" spans="1:17" s="13" customFormat="1" ht="22.5" customHeight="1">
      <c r="A56" s="533"/>
      <c r="B56" s="294" t="s">
        <v>140</v>
      </c>
      <c r="C56" s="291"/>
      <c r="D56" s="295">
        <v>85204</v>
      </c>
      <c r="E56" s="411">
        <v>1165634</v>
      </c>
      <c r="F56" s="386">
        <v>1165634</v>
      </c>
      <c r="G56" s="411"/>
      <c r="H56" s="386"/>
      <c r="I56" s="411"/>
      <c r="J56" s="386"/>
      <c r="K56" s="386"/>
      <c r="O56" s="145"/>
      <c r="P56" s="35"/>
      <c r="Q56" s="35"/>
    </row>
    <row r="57" spans="1:17" s="13" customFormat="1" ht="22.5" customHeight="1">
      <c r="A57" s="533"/>
      <c r="B57" s="294" t="s">
        <v>141</v>
      </c>
      <c r="C57" s="291"/>
      <c r="D57" s="295">
        <v>85218</v>
      </c>
      <c r="E57" s="411">
        <v>185400</v>
      </c>
      <c r="F57" s="386">
        <v>185400</v>
      </c>
      <c r="G57" s="411">
        <v>171043</v>
      </c>
      <c r="H57" s="386"/>
      <c r="I57" s="411"/>
      <c r="J57" s="386"/>
      <c r="K57" s="386"/>
      <c r="O57" s="145"/>
      <c r="P57" s="35"/>
      <c r="Q57" s="35"/>
    </row>
    <row r="58" spans="1:11" s="13" customFormat="1" ht="28.5" customHeight="1">
      <c r="A58" s="534"/>
      <c r="B58" s="143" t="s">
        <v>122</v>
      </c>
      <c r="C58" s="144"/>
      <c r="D58" s="79">
        <v>85295</v>
      </c>
      <c r="E58" s="412">
        <v>3040</v>
      </c>
      <c r="F58" s="413">
        <v>3040</v>
      </c>
      <c r="G58" s="412"/>
      <c r="H58" s="413"/>
      <c r="I58" s="412"/>
      <c r="J58" s="413"/>
      <c r="K58" s="413"/>
    </row>
    <row r="59" spans="1:11" ht="15.75">
      <c r="A59" s="292"/>
      <c r="B59" s="75" t="s">
        <v>79</v>
      </c>
      <c r="C59" s="293"/>
      <c r="D59" s="76"/>
      <c r="E59" s="414">
        <f>E54+E55+E56+E57+E58</f>
        <v>4151979</v>
      </c>
      <c r="F59" s="414">
        <f>F54+F55+F56+F57+F58</f>
        <v>4151979</v>
      </c>
      <c r="G59" s="414">
        <f>G54+G55+G56+G57+G58</f>
        <v>1556075</v>
      </c>
      <c r="H59" s="414">
        <f>H54+H55+H56+H57+H58</f>
        <v>653182</v>
      </c>
      <c r="I59" s="414"/>
      <c r="J59" s="414"/>
      <c r="K59" s="414"/>
    </row>
    <row r="60" spans="1:11" ht="15.75">
      <c r="A60" s="330"/>
      <c r="B60" s="67" t="s">
        <v>338</v>
      </c>
      <c r="C60" s="125">
        <v>853</v>
      </c>
      <c r="D60" s="125"/>
      <c r="E60" s="393"/>
      <c r="F60" s="393"/>
      <c r="G60" s="393"/>
      <c r="H60" s="393"/>
      <c r="I60" s="393"/>
      <c r="J60" s="393"/>
      <c r="K60" s="393"/>
    </row>
    <row r="61" spans="1:11" ht="15.75">
      <c r="A61" s="81"/>
      <c r="B61" s="54" t="s">
        <v>163</v>
      </c>
      <c r="C61" s="55"/>
      <c r="D61" s="55"/>
      <c r="E61" s="395"/>
      <c r="F61" s="395"/>
      <c r="G61" s="395"/>
      <c r="H61" s="395"/>
      <c r="I61" s="395"/>
      <c r="J61" s="395"/>
      <c r="K61" s="395"/>
    </row>
    <row r="62" spans="1:11" s="13" customFormat="1" ht="22.5" customHeight="1">
      <c r="A62" s="300"/>
      <c r="B62" s="123" t="s">
        <v>164</v>
      </c>
      <c r="C62" s="55"/>
      <c r="D62" s="55">
        <v>85333</v>
      </c>
      <c r="E62" s="395">
        <v>782800</v>
      </c>
      <c r="F62" s="395">
        <v>782800</v>
      </c>
      <c r="G62" s="395">
        <v>685045</v>
      </c>
      <c r="H62" s="395"/>
      <c r="I62" s="395"/>
      <c r="J62" s="395"/>
      <c r="K62" s="395"/>
    </row>
    <row r="63" spans="1:11" ht="15.75">
      <c r="A63" s="64"/>
      <c r="B63" s="52" t="s">
        <v>54</v>
      </c>
      <c r="C63" s="48"/>
      <c r="D63" s="48"/>
      <c r="E63" s="387">
        <f>E62</f>
        <v>782800</v>
      </c>
      <c r="F63" s="387">
        <f>F62</f>
        <v>782800</v>
      </c>
      <c r="G63" s="387">
        <f>G62</f>
        <v>685045</v>
      </c>
      <c r="H63" s="387"/>
      <c r="I63" s="387"/>
      <c r="J63" s="387"/>
      <c r="K63" s="387"/>
    </row>
    <row r="64" spans="1:11" s="142" customFormat="1" ht="15" customHeight="1">
      <c r="A64" s="18"/>
      <c r="B64" s="306" t="s">
        <v>339</v>
      </c>
      <c r="C64" s="18">
        <v>854</v>
      </c>
      <c r="D64" s="307"/>
      <c r="E64" s="415"/>
      <c r="F64" s="416"/>
      <c r="G64" s="415"/>
      <c r="H64" s="416"/>
      <c r="I64" s="415"/>
      <c r="J64" s="416"/>
      <c r="K64" s="415"/>
    </row>
    <row r="65" spans="1:11" ht="18" customHeight="1">
      <c r="A65" s="19"/>
      <c r="B65" s="147" t="s">
        <v>142</v>
      </c>
      <c r="C65" s="26"/>
      <c r="D65" s="35"/>
      <c r="E65" s="386"/>
      <c r="F65" s="411"/>
      <c r="G65" s="386"/>
      <c r="H65" s="411"/>
      <c r="I65" s="386"/>
      <c r="J65" s="411"/>
      <c r="K65" s="386"/>
    </row>
    <row r="66" spans="1:11" ht="15.75" customHeight="1">
      <c r="A66" s="19"/>
      <c r="B66" s="146" t="s">
        <v>143</v>
      </c>
      <c r="C66" s="26"/>
      <c r="D66" s="35">
        <v>85403</v>
      </c>
      <c r="E66" s="386">
        <v>3721544</v>
      </c>
      <c r="F66" s="411">
        <v>3721544</v>
      </c>
      <c r="G66" s="386">
        <v>3236531</v>
      </c>
      <c r="H66" s="411"/>
      <c r="I66" s="386"/>
      <c r="J66" s="411"/>
      <c r="K66" s="386"/>
    </row>
    <row r="67" spans="1:11" ht="18.75" customHeight="1">
      <c r="A67" s="19"/>
      <c r="B67" s="146" t="s">
        <v>239</v>
      </c>
      <c r="C67" s="26"/>
      <c r="D67" s="35"/>
      <c r="E67" s="386"/>
      <c r="F67" s="411"/>
      <c r="G67" s="386"/>
      <c r="H67" s="411"/>
      <c r="I67" s="386"/>
      <c r="J67" s="411"/>
      <c r="K67" s="386"/>
    </row>
    <row r="68" spans="1:11" ht="16.5" customHeight="1">
      <c r="A68" s="19"/>
      <c r="B68" s="146" t="s">
        <v>238</v>
      </c>
      <c r="C68" s="26"/>
      <c r="D68" s="35">
        <v>85406</v>
      </c>
      <c r="E68" s="386">
        <v>668079</v>
      </c>
      <c r="F68" s="411">
        <v>668079</v>
      </c>
      <c r="G68" s="386">
        <v>605289</v>
      </c>
      <c r="H68" s="411"/>
      <c r="I68" s="386"/>
      <c r="J68" s="411"/>
      <c r="K68" s="386"/>
    </row>
    <row r="69" spans="1:11" s="13" customFormat="1" ht="22.5" customHeight="1">
      <c r="A69" s="26"/>
      <c r="B69" s="149" t="s">
        <v>144</v>
      </c>
      <c r="C69" s="26"/>
      <c r="D69" s="35">
        <v>85410</v>
      </c>
      <c r="E69" s="386">
        <v>622768</v>
      </c>
      <c r="F69" s="411">
        <v>622768</v>
      </c>
      <c r="G69" s="386">
        <v>575345</v>
      </c>
      <c r="H69" s="411"/>
      <c r="I69" s="386"/>
      <c r="J69" s="411"/>
      <c r="K69" s="386"/>
    </row>
    <row r="70" spans="1:11" s="13" customFormat="1" ht="22.5" customHeight="1">
      <c r="A70" s="26"/>
      <c r="B70" s="149" t="s">
        <v>159</v>
      </c>
      <c r="C70" s="26"/>
      <c r="D70" s="35">
        <v>85415</v>
      </c>
      <c r="E70" s="386">
        <v>149000</v>
      </c>
      <c r="F70" s="411">
        <v>149000</v>
      </c>
      <c r="G70" s="386"/>
      <c r="H70" s="411">
        <v>4000</v>
      </c>
      <c r="I70" s="386"/>
      <c r="J70" s="411"/>
      <c r="K70" s="386"/>
    </row>
    <row r="71" spans="1:11" s="13" customFormat="1" ht="22.5" customHeight="1">
      <c r="A71" s="26"/>
      <c r="B71" s="150" t="s">
        <v>337</v>
      </c>
      <c r="C71" s="26"/>
      <c r="D71" s="35">
        <v>85446</v>
      </c>
      <c r="E71" s="386">
        <v>35000</v>
      </c>
      <c r="F71" s="411">
        <v>35000</v>
      </c>
      <c r="G71" s="386"/>
      <c r="H71" s="411"/>
      <c r="I71" s="386"/>
      <c r="J71" s="411"/>
      <c r="K71" s="386"/>
    </row>
    <row r="72" spans="1:11" s="13" customFormat="1" ht="22.5" customHeight="1">
      <c r="A72" s="27"/>
      <c r="B72" s="149" t="s">
        <v>122</v>
      </c>
      <c r="C72" s="27"/>
      <c r="D72" s="35">
        <v>85495</v>
      </c>
      <c r="E72" s="413">
        <v>25000</v>
      </c>
      <c r="F72" s="411">
        <v>25000</v>
      </c>
      <c r="G72" s="413"/>
      <c r="H72" s="411"/>
      <c r="I72" s="413"/>
      <c r="J72" s="411"/>
      <c r="K72" s="413"/>
    </row>
    <row r="73" spans="1:11" ht="15.75">
      <c r="A73" s="64"/>
      <c r="B73" s="188" t="s">
        <v>96</v>
      </c>
      <c r="C73" s="151"/>
      <c r="D73" s="151"/>
      <c r="E73" s="399">
        <f>E66+E68+E69+E70+E71+E72</f>
        <v>5221391</v>
      </c>
      <c r="F73" s="399">
        <f>F66+F68+F69+F70+F71+F72</f>
        <v>5221391</v>
      </c>
      <c r="G73" s="399">
        <f>G66+G68+G69+G70+G71+G72</f>
        <v>4417165</v>
      </c>
      <c r="H73" s="399">
        <f>H66+H68+H69+H70+H71+H72</f>
        <v>4000</v>
      </c>
      <c r="I73" s="399"/>
      <c r="J73" s="399"/>
      <c r="K73" s="399"/>
    </row>
    <row r="74" spans="1:11" s="142" customFormat="1" ht="18.75" customHeight="1">
      <c r="A74" s="530"/>
      <c r="B74" s="308" t="s">
        <v>340</v>
      </c>
      <c r="C74" s="18">
        <v>921</v>
      </c>
      <c r="D74" s="307"/>
      <c r="E74" s="415"/>
      <c r="F74" s="416"/>
      <c r="G74" s="415"/>
      <c r="H74" s="416"/>
      <c r="I74" s="415"/>
      <c r="J74" s="416"/>
      <c r="K74" s="415"/>
    </row>
    <row r="75" spans="1:11" s="142" customFormat="1" ht="17.25" customHeight="1">
      <c r="A75" s="531"/>
      <c r="B75" s="309" t="s">
        <v>165</v>
      </c>
      <c r="C75" s="19"/>
      <c r="D75" s="310"/>
      <c r="E75" s="417"/>
      <c r="F75" s="418"/>
      <c r="G75" s="417"/>
      <c r="H75" s="418"/>
      <c r="I75" s="417"/>
      <c r="J75" s="418"/>
      <c r="K75" s="417"/>
    </row>
    <row r="76" spans="1:11" s="13" customFormat="1" ht="22.5" customHeight="1">
      <c r="A76" s="531"/>
      <c r="B76" s="303" t="s">
        <v>166</v>
      </c>
      <c r="C76" s="26"/>
      <c r="D76" s="35">
        <v>92116</v>
      </c>
      <c r="E76" s="386">
        <v>20000</v>
      </c>
      <c r="F76" s="411">
        <v>20000</v>
      </c>
      <c r="G76" s="386"/>
      <c r="H76" s="411">
        <v>20000</v>
      </c>
      <c r="I76" s="386"/>
      <c r="J76" s="411"/>
      <c r="K76" s="386"/>
    </row>
    <row r="77" spans="1:11" s="13" customFormat="1" ht="22.5" customHeight="1">
      <c r="A77" s="532"/>
      <c r="B77" s="301" t="s">
        <v>167</v>
      </c>
      <c r="C77" s="27"/>
      <c r="D77" s="302">
        <v>92195</v>
      </c>
      <c r="E77" s="413">
        <v>13000</v>
      </c>
      <c r="F77" s="412">
        <v>13000</v>
      </c>
      <c r="G77" s="413"/>
      <c r="H77" s="412"/>
      <c r="I77" s="413"/>
      <c r="J77" s="412"/>
      <c r="K77" s="413"/>
    </row>
    <row r="78" spans="1:11" ht="15.75">
      <c r="A78" s="11"/>
      <c r="B78" s="52" t="s">
        <v>58</v>
      </c>
      <c r="C78" s="48"/>
      <c r="D78" s="48"/>
      <c r="E78" s="387">
        <f>E76+E77</f>
        <v>33000</v>
      </c>
      <c r="F78" s="387">
        <f>F76+F77</f>
        <v>33000</v>
      </c>
      <c r="G78" s="387"/>
      <c r="H78" s="387">
        <f>H76+H77</f>
        <v>20000</v>
      </c>
      <c r="I78" s="387"/>
      <c r="J78" s="387"/>
      <c r="K78" s="387"/>
    </row>
    <row r="79" spans="1:11" ht="15.75">
      <c r="A79" s="18"/>
      <c r="B79" s="86" t="s">
        <v>341</v>
      </c>
      <c r="C79" s="125">
        <v>926</v>
      </c>
      <c r="D79" s="151"/>
      <c r="E79" s="399"/>
      <c r="F79" s="399"/>
      <c r="G79" s="399"/>
      <c r="H79" s="399"/>
      <c r="I79" s="399"/>
      <c r="J79" s="399"/>
      <c r="K79" s="399"/>
    </row>
    <row r="80" spans="1:11" s="13" customFormat="1" ht="22.5" customHeight="1">
      <c r="A80" s="26"/>
      <c r="B80" s="297" t="s">
        <v>429</v>
      </c>
      <c r="C80" s="26"/>
      <c r="D80" s="26">
        <v>92601</v>
      </c>
      <c r="E80" s="386">
        <v>300000</v>
      </c>
      <c r="F80" s="386">
        <v>300000</v>
      </c>
      <c r="G80" s="386"/>
      <c r="H80" s="386">
        <v>300000</v>
      </c>
      <c r="I80" s="386"/>
      <c r="J80" s="386"/>
      <c r="K80" s="386"/>
    </row>
    <row r="81" spans="1:11" s="13" customFormat="1" ht="22.5" customHeight="1">
      <c r="A81" s="26"/>
      <c r="B81" s="150" t="s">
        <v>145</v>
      </c>
      <c r="C81" s="26"/>
      <c r="D81" s="26">
        <v>92695</v>
      </c>
      <c r="E81" s="386">
        <v>23000</v>
      </c>
      <c r="F81" s="386">
        <v>23000</v>
      </c>
      <c r="G81" s="386"/>
      <c r="H81" s="386"/>
      <c r="I81" s="386"/>
      <c r="J81" s="386"/>
      <c r="K81" s="386"/>
    </row>
    <row r="82" spans="1:11" s="42" customFormat="1" ht="15.75">
      <c r="A82" s="64"/>
      <c r="B82" s="52" t="s">
        <v>62</v>
      </c>
      <c r="C82" s="48"/>
      <c r="D82" s="53"/>
      <c r="E82" s="387">
        <f>E80+E81</f>
        <v>323000</v>
      </c>
      <c r="F82" s="387">
        <f>F80+F81</f>
        <v>323000</v>
      </c>
      <c r="G82" s="387"/>
      <c r="H82" s="387">
        <f>H80+H81</f>
        <v>300000</v>
      </c>
      <c r="I82" s="387"/>
      <c r="J82" s="387"/>
      <c r="K82" s="387"/>
    </row>
    <row r="83" spans="1:11" ht="31.5" hidden="1" outlineLevel="1">
      <c r="A83" s="19"/>
      <c r="B83" s="8" t="s">
        <v>80</v>
      </c>
      <c r="C83" s="26">
        <v>921</v>
      </c>
      <c r="D83" s="26"/>
      <c r="E83" s="386"/>
      <c r="F83" s="386"/>
      <c r="G83" s="386"/>
      <c r="H83" s="386"/>
      <c r="I83" s="386"/>
      <c r="J83" s="386"/>
      <c r="K83" s="386"/>
    </row>
    <row r="84" spans="1:11" ht="15.75" hidden="1" outlineLevel="1">
      <c r="A84" s="38"/>
      <c r="B84" s="39" t="s">
        <v>56</v>
      </c>
      <c r="C84" s="27"/>
      <c r="D84" s="27">
        <v>92118</v>
      </c>
      <c r="E84" s="413"/>
      <c r="F84" s="413"/>
      <c r="G84" s="413"/>
      <c r="H84" s="413"/>
      <c r="I84" s="413"/>
      <c r="J84" s="413"/>
      <c r="K84" s="413"/>
    </row>
    <row r="85" spans="1:11" ht="15.75" hidden="1" outlineLevel="1">
      <c r="A85" s="11"/>
      <c r="B85" s="40" t="s">
        <v>57</v>
      </c>
      <c r="C85" s="6"/>
      <c r="D85" s="6">
        <v>92120</v>
      </c>
      <c r="E85" s="419"/>
      <c r="F85" s="419"/>
      <c r="G85" s="419"/>
      <c r="H85" s="419"/>
      <c r="I85" s="419"/>
      <c r="J85" s="419"/>
      <c r="K85" s="419"/>
    </row>
    <row r="86" spans="1:11" ht="15.75" hidden="1" outlineLevel="1">
      <c r="A86" s="11"/>
      <c r="B86" s="21" t="s">
        <v>58</v>
      </c>
      <c r="C86" s="6"/>
      <c r="D86" s="29"/>
      <c r="E86" s="419"/>
      <c r="F86" s="419"/>
      <c r="G86" s="419"/>
      <c r="H86" s="419"/>
      <c r="I86" s="419"/>
      <c r="J86" s="419"/>
      <c r="K86" s="419"/>
    </row>
    <row r="87" spans="1:11" ht="15.75" hidden="1" outlineLevel="1">
      <c r="A87" s="19"/>
      <c r="B87" s="8" t="s">
        <v>81</v>
      </c>
      <c r="C87" s="26">
        <v>926</v>
      </c>
      <c r="D87" s="26"/>
      <c r="E87" s="386"/>
      <c r="F87" s="386"/>
      <c r="G87" s="386"/>
      <c r="H87" s="386"/>
      <c r="I87" s="386"/>
      <c r="J87" s="386"/>
      <c r="K87" s="386"/>
    </row>
    <row r="88" spans="1:11" ht="15.75" hidden="1" outlineLevel="1">
      <c r="A88" s="19"/>
      <c r="B88" s="51" t="s">
        <v>59</v>
      </c>
      <c r="C88" s="26"/>
      <c r="D88" s="26">
        <v>92601</v>
      </c>
      <c r="E88" s="386"/>
      <c r="F88" s="386"/>
      <c r="G88" s="386"/>
      <c r="H88" s="386"/>
      <c r="I88" s="386"/>
      <c r="J88" s="386"/>
      <c r="K88" s="386"/>
    </row>
    <row r="89" spans="1:11" ht="15.75" hidden="1" outlineLevel="1">
      <c r="A89" s="19"/>
      <c r="B89" s="51" t="s">
        <v>60</v>
      </c>
      <c r="C89" s="26"/>
      <c r="D89" s="26">
        <v>92604</v>
      </c>
      <c r="E89" s="386"/>
      <c r="F89" s="386"/>
      <c r="G89" s="386"/>
      <c r="H89" s="386"/>
      <c r="I89" s="386"/>
      <c r="J89" s="386"/>
      <c r="K89" s="386"/>
    </row>
    <row r="90" spans="1:11" ht="30" hidden="1" outlineLevel="1">
      <c r="A90" s="19"/>
      <c r="B90" s="51" t="s">
        <v>61</v>
      </c>
      <c r="C90" s="26"/>
      <c r="D90" s="26">
        <v>92605</v>
      </c>
      <c r="E90" s="386"/>
      <c r="F90" s="386"/>
      <c r="G90" s="386"/>
      <c r="H90" s="386"/>
      <c r="I90" s="386"/>
      <c r="J90" s="386"/>
      <c r="K90" s="386"/>
    </row>
    <row r="91" spans="1:11" ht="15.75" hidden="1" outlineLevel="1">
      <c r="A91" s="11"/>
      <c r="B91" s="21" t="s">
        <v>62</v>
      </c>
      <c r="C91" s="6"/>
      <c r="D91" s="29"/>
      <c r="E91" s="419"/>
      <c r="F91" s="419"/>
      <c r="G91" s="419"/>
      <c r="H91" s="419"/>
      <c r="I91" s="419"/>
      <c r="J91" s="419"/>
      <c r="K91" s="419"/>
    </row>
    <row r="92" spans="1:11" ht="45.75" customHeight="1" collapsed="1">
      <c r="A92" s="545" t="s">
        <v>16</v>
      </c>
      <c r="B92" s="122" t="s">
        <v>17</v>
      </c>
      <c r="C92" s="28"/>
      <c r="D92" s="28"/>
      <c r="E92" s="420">
        <f>E96+E99+E103+E108+E112+E117+E122+E127+E132</f>
        <v>5876080</v>
      </c>
      <c r="F92" s="420">
        <f>F96+F99+F103+F108+F112+F117+F122+F127+F132</f>
        <v>5836080</v>
      </c>
      <c r="G92" s="420">
        <f>G96+G99+G103+G108+G112+G117+G122+G127+G132</f>
        <v>3266125</v>
      </c>
      <c r="H92" s="420">
        <f>H96+H99+H103+H108+H112+H122+H127+H131+H132</f>
        <v>0</v>
      </c>
      <c r="I92" s="420">
        <f>I96+I99+I103+I108+I112+I122+I127+I131+I132</f>
        <v>0</v>
      </c>
      <c r="J92" s="420">
        <f>J96+J99+J103+J108+J112+J122+J127+J131+J132</f>
        <v>0</v>
      </c>
      <c r="K92" s="420">
        <f>K96+K99+K103+K108+K112+K122+K127+K131+K132</f>
        <v>40000</v>
      </c>
    </row>
    <row r="93" spans="1:11" ht="19.5" customHeight="1">
      <c r="A93" s="546"/>
      <c r="B93" s="8" t="s">
        <v>97</v>
      </c>
      <c r="C93" s="50" t="s">
        <v>98</v>
      </c>
      <c r="D93" s="50"/>
      <c r="E93" s="386"/>
      <c r="F93" s="386"/>
      <c r="G93" s="386"/>
      <c r="H93" s="386"/>
      <c r="I93" s="386"/>
      <c r="J93" s="386"/>
      <c r="K93" s="386"/>
    </row>
    <row r="94" spans="1:11" ht="19.5" customHeight="1">
      <c r="A94" s="546"/>
      <c r="B94" s="62" t="s">
        <v>146</v>
      </c>
      <c r="C94" s="50"/>
      <c r="D94" s="50"/>
      <c r="E94" s="386"/>
      <c r="F94" s="386"/>
      <c r="G94" s="386"/>
      <c r="H94" s="386"/>
      <c r="I94" s="386"/>
      <c r="J94" s="386"/>
      <c r="K94" s="386"/>
    </row>
    <row r="95" spans="1:11" ht="15.75" customHeight="1">
      <c r="A95" s="547"/>
      <c r="B95" s="63" t="s">
        <v>147</v>
      </c>
      <c r="C95" s="66"/>
      <c r="D95" s="66" t="s">
        <v>99</v>
      </c>
      <c r="E95" s="413">
        <v>16000</v>
      </c>
      <c r="F95" s="413">
        <v>16000</v>
      </c>
      <c r="G95" s="413"/>
      <c r="H95" s="413"/>
      <c r="I95" s="413"/>
      <c r="J95" s="413"/>
      <c r="K95" s="413"/>
    </row>
    <row r="96" spans="1:11" s="42" customFormat="1" ht="15.75">
      <c r="A96" s="64"/>
      <c r="B96" s="52" t="s">
        <v>51</v>
      </c>
      <c r="C96" s="83"/>
      <c r="D96" s="83"/>
      <c r="E96" s="387">
        <f>E95</f>
        <v>16000</v>
      </c>
      <c r="F96" s="387">
        <f>F95</f>
        <v>16000</v>
      </c>
      <c r="G96" s="387"/>
      <c r="H96" s="387"/>
      <c r="I96" s="387"/>
      <c r="J96" s="387"/>
      <c r="K96" s="387"/>
    </row>
    <row r="97" spans="1:11" ht="15.75">
      <c r="A97" s="132"/>
      <c r="B97" s="67" t="s">
        <v>168</v>
      </c>
      <c r="C97" s="88" t="s">
        <v>88</v>
      </c>
      <c r="D97" s="331"/>
      <c r="E97" s="393"/>
      <c r="F97" s="393"/>
      <c r="G97" s="393"/>
      <c r="H97" s="393"/>
      <c r="I97" s="393"/>
      <c r="J97" s="393"/>
      <c r="K97" s="393"/>
    </row>
    <row r="98" spans="1:11" s="13" customFormat="1" ht="22.5" customHeight="1">
      <c r="A98" s="311"/>
      <c r="B98" s="123" t="s">
        <v>228</v>
      </c>
      <c r="C98" s="69"/>
      <c r="D98" s="82" t="s">
        <v>169</v>
      </c>
      <c r="E98" s="395">
        <v>2000</v>
      </c>
      <c r="F98" s="395">
        <v>2000</v>
      </c>
      <c r="G98" s="395"/>
      <c r="H98" s="395"/>
      <c r="I98" s="395"/>
      <c r="J98" s="395"/>
      <c r="K98" s="395"/>
    </row>
    <row r="99" spans="1:11" s="42" customFormat="1" ht="15.75">
      <c r="A99" s="84"/>
      <c r="B99" s="52" t="s">
        <v>52</v>
      </c>
      <c r="C99" s="85"/>
      <c r="D99" s="83"/>
      <c r="E99" s="387">
        <f>E98</f>
        <v>2000</v>
      </c>
      <c r="F99" s="387">
        <f>F98</f>
        <v>2000</v>
      </c>
      <c r="G99" s="387"/>
      <c r="H99" s="387"/>
      <c r="I99" s="387"/>
      <c r="J99" s="387"/>
      <c r="K99" s="387"/>
    </row>
    <row r="100" spans="1:11" s="142" customFormat="1" ht="15" customHeight="1">
      <c r="A100" s="68"/>
      <c r="B100" s="183" t="s">
        <v>91</v>
      </c>
      <c r="C100" s="156" t="s">
        <v>100</v>
      </c>
      <c r="D100" s="155"/>
      <c r="E100" s="417"/>
      <c r="F100" s="417"/>
      <c r="G100" s="417"/>
      <c r="H100" s="417"/>
      <c r="I100" s="417"/>
      <c r="J100" s="417"/>
      <c r="K100" s="417"/>
    </row>
    <row r="101" spans="1:11" ht="19.5" customHeight="1">
      <c r="A101" s="19"/>
      <c r="B101" s="61" t="s">
        <v>148</v>
      </c>
      <c r="C101" s="50"/>
      <c r="D101" s="50" t="s">
        <v>101</v>
      </c>
      <c r="E101" s="386">
        <v>105000</v>
      </c>
      <c r="F101" s="386">
        <v>105000</v>
      </c>
      <c r="G101" s="386"/>
      <c r="H101" s="386"/>
      <c r="I101" s="386"/>
      <c r="J101" s="386"/>
      <c r="K101" s="386"/>
    </row>
    <row r="102" spans="1:11" s="142" customFormat="1" ht="18" customHeight="1">
      <c r="A102" s="19"/>
      <c r="B102" s="152" t="s">
        <v>134</v>
      </c>
      <c r="C102" s="155"/>
      <c r="D102" s="155"/>
      <c r="E102" s="417"/>
      <c r="F102" s="417"/>
      <c r="G102" s="417"/>
      <c r="H102" s="417"/>
      <c r="I102" s="417"/>
      <c r="J102" s="417"/>
      <c r="K102" s="417"/>
    </row>
    <row r="103" spans="1:11" s="42" customFormat="1" ht="15.75">
      <c r="A103" s="84"/>
      <c r="B103" s="52" t="s">
        <v>93</v>
      </c>
      <c r="C103" s="131"/>
      <c r="D103" s="83"/>
      <c r="E103" s="421">
        <f>E101</f>
        <v>105000</v>
      </c>
      <c r="F103" s="387">
        <f>F101</f>
        <v>105000</v>
      </c>
      <c r="G103" s="421"/>
      <c r="H103" s="387"/>
      <c r="I103" s="421"/>
      <c r="J103" s="387"/>
      <c r="K103" s="387"/>
    </row>
    <row r="104" spans="1:11" s="142" customFormat="1" ht="15.75" customHeight="1">
      <c r="A104" s="132"/>
      <c r="B104" s="189" t="s">
        <v>170</v>
      </c>
      <c r="C104" s="313" t="s">
        <v>102</v>
      </c>
      <c r="D104" s="314"/>
      <c r="E104" s="416"/>
      <c r="F104" s="415"/>
      <c r="G104" s="416"/>
      <c r="H104" s="415"/>
      <c r="I104" s="416"/>
      <c r="J104" s="415"/>
      <c r="K104" s="415"/>
    </row>
    <row r="105" spans="1:11" s="13" customFormat="1" ht="19.5" customHeight="1">
      <c r="A105" s="311"/>
      <c r="B105" s="123" t="s">
        <v>149</v>
      </c>
      <c r="C105" s="72"/>
      <c r="D105" s="50" t="s">
        <v>103</v>
      </c>
      <c r="E105" s="411">
        <v>221000</v>
      </c>
      <c r="F105" s="386">
        <v>221000</v>
      </c>
      <c r="G105" s="411"/>
      <c r="H105" s="386"/>
      <c r="I105" s="411"/>
      <c r="J105" s="386"/>
      <c r="K105" s="386"/>
    </row>
    <row r="106" spans="1:11" s="13" customFormat="1" ht="19.5" customHeight="1">
      <c r="A106" s="311"/>
      <c r="B106" s="123" t="s">
        <v>150</v>
      </c>
      <c r="C106" s="72"/>
      <c r="D106" s="50" t="s">
        <v>104</v>
      </c>
      <c r="E106" s="411">
        <v>19000</v>
      </c>
      <c r="F106" s="386">
        <v>19000</v>
      </c>
      <c r="G106" s="411"/>
      <c r="H106" s="386"/>
      <c r="I106" s="411"/>
      <c r="J106" s="386"/>
      <c r="K106" s="386"/>
    </row>
    <row r="107" spans="1:11" s="13" customFormat="1" ht="19.5" customHeight="1">
      <c r="A107" s="312"/>
      <c r="B107" s="130" t="s">
        <v>151</v>
      </c>
      <c r="C107" s="129"/>
      <c r="D107" s="66" t="s">
        <v>105</v>
      </c>
      <c r="E107" s="412">
        <v>216000</v>
      </c>
      <c r="F107" s="413">
        <v>176000</v>
      </c>
      <c r="G107" s="412">
        <v>159240</v>
      </c>
      <c r="H107" s="413"/>
      <c r="I107" s="412"/>
      <c r="J107" s="413"/>
      <c r="K107" s="413">
        <v>40000</v>
      </c>
    </row>
    <row r="108" spans="1:11" ht="15.75">
      <c r="A108" s="38"/>
      <c r="B108" s="75" t="s">
        <v>106</v>
      </c>
      <c r="C108" s="128"/>
      <c r="D108" s="128"/>
      <c r="E108" s="422">
        <f>E105+E106+E107</f>
        <v>456000</v>
      </c>
      <c r="F108" s="414">
        <f aca="true" t="shared" si="3" ref="F108:K108">F105+F106+F107</f>
        <v>416000</v>
      </c>
      <c r="G108" s="423">
        <f t="shared" si="3"/>
        <v>159240</v>
      </c>
      <c r="H108" s="414"/>
      <c r="I108" s="414"/>
      <c r="J108" s="414"/>
      <c r="K108" s="414">
        <f t="shared" si="3"/>
        <v>40000</v>
      </c>
    </row>
    <row r="109" spans="1:11" s="142" customFormat="1" ht="18.75" customHeight="1">
      <c r="A109" s="132"/>
      <c r="B109" s="189" t="s">
        <v>171</v>
      </c>
      <c r="C109" s="315" t="s">
        <v>107</v>
      </c>
      <c r="D109" s="314"/>
      <c r="E109" s="415"/>
      <c r="F109" s="415"/>
      <c r="G109" s="415"/>
      <c r="H109" s="415"/>
      <c r="I109" s="415"/>
      <c r="J109" s="415"/>
      <c r="K109" s="415"/>
    </row>
    <row r="110" spans="1:11" s="13" customFormat="1" ht="19.5" customHeight="1">
      <c r="A110" s="311"/>
      <c r="B110" s="123" t="s">
        <v>152</v>
      </c>
      <c r="C110" s="69"/>
      <c r="D110" s="50" t="s">
        <v>108</v>
      </c>
      <c r="E110" s="386">
        <v>176080</v>
      </c>
      <c r="F110" s="386">
        <v>176080</v>
      </c>
      <c r="G110" s="386">
        <v>176080</v>
      </c>
      <c r="H110" s="386"/>
      <c r="I110" s="386"/>
      <c r="J110" s="386"/>
      <c r="K110" s="386"/>
    </row>
    <row r="111" spans="1:11" s="13" customFormat="1" ht="19.5" customHeight="1">
      <c r="A111" s="311"/>
      <c r="B111" s="123" t="s">
        <v>153</v>
      </c>
      <c r="C111" s="69"/>
      <c r="D111" s="50" t="s">
        <v>109</v>
      </c>
      <c r="E111" s="386">
        <v>52000</v>
      </c>
      <c r="F111" s="386">
        <v>52000</v>
      </c>
      <c r="G111" s="386">
        <v>31000</v>
      </c>
      <c r="H111" s="386"/>
      <c r="I111" s="386"/>
      <c r="J111" s="386"/>
      <c r="K111" s="386"/>
    </row>
    <row r="112" spans="1:11" s="42" customFormat="1" ht="15.75">
      <c r="A112" s="84"/>
      <c r="B112" s="52" t="s">
        <v>94</v>
      </c>
      <c r="C112" s="85"/>
      <c r="D112" s="83"/>
      <c r="E112" s="387">
        <f>E110+E111</f>
        <v>228080</v>
      </c>
      <c r="F112" s="387">
        <f>F110+F111</f>
        <v>228080</v>
      </c>
      <c r="G112" s="387">
        <f>G110+G111</f>
        <v>207080</v>
      </c>
      <c r="H112" s="387"/>
      <c r="I112" s="387"/>
      <c r="J112" s="387"/>
      <c r="K112" s="387"/>
    </row>
    <row r="113" spans="1:11" ht="15.75">
      <c r="A113" s="132"/>
      <c r="B113" s="67" t="s">
        <v>172</v>
      </c>
      <c r="C113" s="88"/>
      <c r="D113" s="70"/>
      <c r="E113" s="410"/>
      <c r="F113" s="410"/>
      <c r="G113" s="410"/>
      <c r="H113" s="410"/>
      <c r="I113" s="410"/>
      <c r="J113" s="410"/>
      <c r="K113" s="410"/>
    </row>
    <row r="114" spans="1:11" ht="15.75">
      <c r="A114" s="68"/>
      <c r="B114" s="54" t="s">
        <v>160</v>
      </c>
      <c r="C114" s="69" t="s">
        <v>113</v>
      </c>
      <c r="D114" s="50"/>
      <c r="E114" s="386"/>
      <c r="F114" s="386"/>
      <c r="G114" s="386"/>
      <c r="H114" s="386"/>
      <c r="I114" s="386"/>
      <c r="J114" s="386"/>
      <c r="K114" s="386"/>
    </row>
    <row r="115" spans="1:11" ht="18" customHeight="1">
      <c r="A115" s="68"/>
      <c r="B115" s="61" t="s">
        <v>161</v>
      </c>
      <c r="C115" s="69"/>
      <c r="D115" s="50"/>
      <c r="E115" s="386"/>
      <c r="F115" s="386"/>
      <c r="G115" s="386"/>
      <c r="H115" s="386"/>
      <c r="I115" s="386"/>
      <c r="J115" s="386"/>
      <c r="K115" s="386"/>
    </row>
    <row r="116" spans="1:11" s="142" customFormat="1" ht="19.5" customHeight="1">
      <c r="A116" s="68"/>
      <c r="B116" s="152" t="s">
        <v>156</v>
      </c>
      <c r="C116" s="156"/>
      <c r="D116" s="155" t="s">
        <v>114</v>
      </c>
      <c r="E116" s="417">
        <v>3834000</v>
      </c>
      <c r="F116" s="417">
        <v>3834000</v>
      </c>
      <c r="G116" s="417">
        <v>2838551</v>
      </c>
      <c r="H116" s="417"/>
      <c r="I116" s="417"/>
      <c r="J116" s="417"/>
      <c r="K116" s="417"/>
    </row>
    <row r="117" spans="1:11" s="42" customFormat="1" ht="15.75">
      <c r="A117" s="64"/>
      <c r="B117" s="52" t="s">
        <v>116</v>
      </c>
      <c r="C117" s="83"/>
      <c r="D117" s="83"/>
      <c r="E117" s="387">
        <f>E116</f>
        <v>3834000</v>
      </c>
      <c r="F117" s="387">
        <f>F116</f>
        <v>3834000</v>
      </c>
      <c r="G117" s="387">
        <f>G116</f>
        <v>2838551</v>
      </c>
      <c r="H117" s="387"/>
      <c r="I117" s="387"/>
      <c r="J117" s="387"/>
      <c r="K117" s="387"/>
    </row>
    <row r="118" spans="1:11" ht="15.75">
      <c r="A118" s="19"/>
      <c r="B118" s="54" t="s">
        <v>173</v>
      </c>
      <c r="C118" s="50" t="s">
        <v>110</v>
      </c>
      <c r="D118" s="72"/>
      <c r="E118" s="410"/>
      <c r="F118" s="410"/>
      <c r="G118" s="410"/>
      <c r="H118" s="410"/>
      <c r="I118" s="410"/>
      <c r="J118" s="410"/>
      <c r="K118" s="410"/>
    </row>
    <row r="119" spans="1:11" ht="15.75">
      <c r="A119" s="68"/>
      <c r="B119" s="123" t="s">
        <v>154</v>
      </c>
      <c r="C119" s="50"/>
      <c r="D119" s="72"/>
      <c r="E119" s="386"/>
      <c r="F119" s="386"/>
      <c r="G119" s="386"/>
      <c r="H119" s="386"/>
      <c r="I119" s="386"/>
      <c r="J119" s="386"/>
      <c r="K119" s="386"/>
    </row>
    <row r="120" spans="1:11" ht="15" customHeight="1">
      <c r="A120" s="68"/>
      <c r="B120" s="123" t="s">
        <v>155</v>
      </c>
      <c r="C120" s="50"/>
      <c r="D120" s="72"/>
      <c r="E120" s="386"/>
      <c r="F120" s="386"/>
      <c r="G120" s="386"/>
      <c r="H120" s="386"/>
      <c r="I120" s="386"/>
      <c r="J120" s="386"/>
      <c r="K120" s="386"/>
    </row>
    <row r="121" spans="1:11" s="142" customFormat="1" ht="19.5" customHeight="1">
      <c r="A121" s="68"/>
      <c r="B121" s="152" t="s">
        <v>233</v>
      </c>
      <c r="C121" s="155"/>
      <c r="D121" s="153" t="s">
        <v>111</v>
      </c>
      <c r="E121" s="424">
        <v>1098000</v>
      </c>
      <c r="F121" s="424">
        <v>1098000</v>
      </c>
      <c r="G121" s="424"/>
      <c r="H121" s="424"/>
      <c r="I121" s="424"/>
      <c r="J121" s="424"/>
      <c r="K121" s="424"/>
    </row>
    <row r="122" spans="1:11" s="42" customFormat="1" ht="15.75">
      <c r="A122" s="84"/>
      <c r="B122" s="52" t="s">
        <v>112</v>
      </c>
      <c r="C122" s="83"/>
      <c r="D122" s="83"/>
      <c r="E122" s="387">
        <f>E121</f>
        <v>1098000</v>
      </c>
      <c r="F122" s="387">
        <f>F121</f>
        <v>1098000</v>
      </c>
      <c r="G122" s="387"/>
      <c r="H122" s="387"/>
      <c r="I122" s="387"/>
      <c r="J122" s="387"/>
      <c r="K122" s="387"/>
    </row>
    <row r="123" spans="1:11" ht="15.75">
      <c r="A123" s="18"/>
      <c r="B123" s="67" t="s">
        <v>174</v>
      </c>
      <c r="C123" s="71" t="s">
        <v>115</v>
      </c>
      <c r="D123" s="70"/>
      <c r="E123" s="409"/>
      <c r="F123" s="410"/>
      <c r="G123" s="409"/>
      <c r="H123" s="410"/>
      <c r="I123" s="409"/>
      <c r="J123" s="410"/>
      <c r="K123" s="410"/>
    </row>
    <row r="124" spans="1:11" ht="15.75">
      <c r="A124" s="19"/>
      <c r="B124" s="152" t="s">
        <v>344</v>
      </c>
      <c r="C124" s="154"/>
      <c r="D124" s="155"/>
      <c r="E124" s="418"/>
      <c r="F124" s="417"/>
      <c r="G124" s="411"/>
      <c r="H124" s="386"/>
      <c r="I124" s="411"/>
      <c r="J124" s="386"/>
      <c r="K124" s="386"/>
    </row>
    <row r="125" spans="1:11" s="142" customFormat="1" ht="16.5" customHeight="1">
      <c r="A125" s="19"/>
      <c r="B125" s="152" t="s">
        <v>504</v>
      </c>
      <c r="C125" s="154"/>
      <c r="D125" s="155"/>
      <c r="E125" s="418"/>
      <c r="F125" s="417"/>
      <c r="G125" s="418"/>
      <c r="H125" s="417"/>
      <c r="I125" s="418"/>
      <c r="J125" s="417"/>
      <c r="K125" s="417"/>
    </row>
    <row r="126" spans="1:11" s="142" customFormat="1" ht="26.25" customHeight="1">
      <c r="A126" s="38"/>
      <c r="B126" s="285" t="s">
        <v>505</v>
      </c>
      <c r="C126" s="154"/>
      <c r="D126" s="155" t="s">
        <v>343</v>
      </c>
      <c r="E126" s="418">
        <v>20000</v>
      </c>
      <c r="F126" s="424">
        <v>20000</v>
      </c>
      <c r="G126" s="418"/>
      <c r="H126" s="424"/>
      <c r="I126" s="418"/>
      <c r="J126" s="424"/>
      <c r="K126" s="424"/>
    </row>
    <row r="127" spans="1:11" s="42" customFormat="1" ht="15.75">
      <c r="A127" s="84"/>
      <c r="B127" s="52" t="s">
        <v>79</v>
      </c>
      <c r="C127" s="83"/>
      <c r="D127" s="83"/>
      <c r="E127" s="387">
        <f>E126</f>
        <v>20000</v>
      </c>
      <c r="F127" s="387">
        <f>F126</f>
        <v>20000</v>
      </c>
      <c r="G127" s="387"/>
      <c r="H127" s="387"/>
      <c r="I127" s="387"/>
      <c r="J127" s="387"/>
      <c r="K127" s="387"/>
    </row>
    <row r="128" spans="1:11" ht="15.75">
      <c r="A128" s="18"/>
      <c r="B128" s="67" t="s">
        <v>175</v>
      </c>
      <c r="C128" s="74" t="s">
        <v>117</v>
      </c>
      <c r="D128" s="74"/>
      <c r="E128" s="425"/>
      <c r="F128" s="425"/>
      <c r="G128" s="425"/>
      <c r="H128" s="425"/>
      <c r="I128" s="425"/>
      <c r="J128" s="425"/>
      <c r="K128" s="410"/>
    </row>
    <row r="129" spans="1:11" ht="15.75">
      <c r="A129" s="19"/>
      <c r="B129" s="54" t="s">
        <v>157</v>
      </c>
      <c r="C129" s="73"/>
      <c r="D129" s="73"/>
      <c r="E129" s="426"/>
      <c r="F129" s="426"/>
      <c r="G129" s="426"/>
      <c r="H129" s="426"/>
      <c r="I129" s="426"/>
      <c r="J129" s="426"/>
      <c r="K129" s="386"/>
    </row>
    <row r="130" spans="1:11" ht="15.75">
      <c r="A130" s="19"/>
      <c r="B130" s="61" t="s">
        <v>158</v>
      </c>
      <c r="C130" s="73"/>
      <c r="D130" s="73"/>
      <c r="E130" s="426"/>
      <c r="F130" s="426"/>
      <c r="G130" s="426"/>
      <c r="H130" s="426"/>
      <c r="I130" s="426"/>
      <c r="J130" s="426"/>
      <c r="K130" s="386"/>
    </row>
    <row r="131" spans="1:11" s="142" customFormat="1" ht="23.25" customHeight="1">
      <c r="A131" s="19"/>
      <c r="B131" s="152" t="s">
        <v>345</v>
      </c>
      <c r="C131" s="153"/>
      <c r="D131" s="153" t="s">
        <v>118</v>
      </c>
      <c r="E131" s="427">
        <v>117000</v>
      </c>
      <c r="F131" s="427">
        <v>117000</v>
      </c>
      <c r="G131" s="427">
        <v>61254</v>
      </c>
      <c r="H131" s="427"/>
      <c r="I131" s="427"/>
      <c r="J131" s="427"/>
      <c r="K131" s="417"/>
    </row>
    <row r="132" spans="1:11" s="42" customFormat="1" ht="15.75">
      <c r="A132" s="64"/>
      <c r="B132" s="52" t="s">
        <v>54</v>
      </c>
      <c r="C132" s="83"/>
      <c r="D132" s="83"/>
      <c r="E132" s="387">
        <f>E131</f>
        <v>117000</v>
      </c>
      <c r="F132" s="387">
        <f>F131</f>
        <v>117000</v>
      </c>
      <c r="G132" s="387">
        <f>G131</f>
        <v>61254</v>
      </c>
      <c r="H132" s="387"/>
      <c r="I132" s="387"/>
      <c r="J132" s="387"/>
      <c r="K132" s="387"/>
    </row>
    <row r="133" spans="1:11" s="13" customFormat="1" ht="36" customHeight="1">
      <c r="A133" s="530" t="s">
        <v>18</v>
      </c>
      <c r="B133" s="318" t="s">
        <v>19</v>
      </c>
      <c r="C133" s="28"/>
      <c r="D133" s="148"/>
      <c r="E133" s="399">
        <f>E135</f>
        <v>26900</v>
      </c>
      <c r="F133" s="399">
        <f>F135</f>
        <v>26900</v>
      </c>
      <c r="G133" s="399"/>
      <c r="H133" s="399">
        <f>H135</f>
        <v>26900</v>
      </c>
      <c r="I133" s="410"/>
      <c r="J133" s="409"/>
      <c r="K133" s="410"/>
    </row>
    <row r="134" spans="1:11" s="13" customFormat="1" ht="18" customHeight="1">
      <c r="A134" s="531"/>
      <c r="B134" s="319" t="s">
        <v>346</v>
      </c>
      <c r="C134" s="26">
        <v>801</v>
      </c>
      <c r="D134" s="35"/>
      <c r="E134" s="386"/>
      <c r="F134" s="411"/>
      <c r="G134" s="386"/>
      <c r="H134" s="411"/>
      <c r="I134" s="386"/>
      <c r="J134" s="411"/>
      <c r="K134" s="386"/>
    </row>
    <row r="135" spans="1:11" s="142" customFormat="1" ht="21.75" customHeight="1">
      <c r="A135" s="532"/>
      <c r="B135" s="322" t="s">
        <v>347</v>
      </c>
      <c r="C135" s="19"/>
      <c r="D135" s="310">
        <v>80120</v>
      </c>
      <c r="E135" s="417">
        <v>26900</v>
      </c>
      <c r="F135" s="418">
        <v>26900</v>
      </c>
      <c r="G135" s="417"/>
      <c r="H135" s="418">
        <v>26900</v>
      </c>
      <c r="I135" s="417"/>
      <c r="J135" s="418"/>
      <c r="K135" s="417"/>
    </row>
    <row r="136" spans="1:11" s="13" customFormat="1" ht="47.25" customHeight="1">
      <c r="A136" s="317" t="s">
        <v>20</v>
      </c>
      <c r="B136" s="316" t="s">
        <v>21</v>
      </c>
      <c r="C136" s="148"/>
      <c r="D136" s="28"/>
      <c r="E136" s="400">
        <f>E138</f>
        <v>400000</v>
      </c>
      <c r="F136" s="399"/>
      <c r="G136" s="400"/>
      <c r="H136" s="399"/>
      <c r="I136" s="400"/>
      <c r="J136" s="399"/>
      <c r="K136" s="399">
        <f>K138</f>
        <v>400000</v>
      </c>
    </row>
    <row r="137" spans="1:11" s="13" customFormat="1" ht="17.25" customHeight="1">
      <c r="A137" s="329"/>
      <c r="B137" s="321" t="s">
        <v>348</v>
      </c>
      <c r="C137" s="35">
        <v>600</v>
      </c>
      <c r="D137" s="26"/>
      <c r="E137" s="411"/>
      <c r="F137" s="386"/>
      <c r="G137" s="411"/>
      <c r="H137" s="386"/>
      <c r="I137" s="411"/>
      <c r="J137" s="386"/>
      <c r="K137" s="386"/>
    </row>
    <row r="138" spans="1:11" s="142" customFormat="1" ht="21.75" customHeight="1">
      <c r="A138" s="329"/>
      <c r="B138" s="323" t="s">
        <v>119</v>
      </c>
      <c r="C138" s="320"/>
      <c r="D138" s="38">
        <v>60014</v>
      </c>
      <c r="E138" s="428">
        <v>400000</v>
      </c>
      <c r="F138" s="424"/>
      <c r="G138" s="428"/>
      <c r="H138" s="424"/>
      <c r="I138" s="428"/>
      <c r="J138" s="424"/>
      <c r="K138" s="424">
        <v>400000</v>
      </c>
    </row>
    <row r="139" spans="1:11" s="13" customFormat="1" ht="49.5" customHeight="1">
      <c r="A139" s="530" t="s">
        <v>349</v>
      </c>
      <c r="B139" s="318" t="s">
        <v>350</v>
      </c>
      <c r="C139" s="28"/>
      <c r="D139" s="148"/>
      <c r="E139" s="399">
        <f>E141</f>
        <v>685183</v>
      </c>
      <c r="F139" s="409"/>
      <c r="G139" s="410"/>
      <c r="H139" s="409"/>
      <c r="I139" s="410"/>
      <c r="J139" s="409"/>
      <c r="K139" s="399">
        <f>K141</f>
        <v>685183</v>
      </c>
    </row>
    <row r="140" spans="1:11" s="13" customFormat="1" ht="18" customHeight="1">
      <c r="A140" s="531"/>
      <c r="B140" s="319" t="s">
        <v>348</v>
      </c>
      <c r="C140" s="26">
        <v>600</v>
      </c>
      <c r="D140" s="35"/>
      <c r="E140" s="386"/>
      <c r="F140" s="411"/>
      <c r="G140" s="386"/>
      <c r="H140" s="411"/>
      <c r="I140" s="386"/>
      <c r="J140" s="411"/>
      <c r="K140" s="386"/>
    </row>
    <row r="141" spans="1:11" s="13" customFormat="1" ht="21.75" customHeight="1">
      <c r="A141" s="532"/>
      <c r="B141" s="327" t="s">
        <v>119</v>
      </c>
      <c r="C141" s="38"/>
      <c r="D141" s="320">
        <v>60014</v>
      </c>
      <c r="E141" s="413">
        <v>685183</v>
      </c>
      <c r="F141" s="412"/>
      <c r="G141" s="413"/>
      <c r="H141" s="412"/>
      <c r="I141" s="413"/>
      <c r="J141" s="412"/>
      <c r="K141" s="413">
        <v>685183</v>
      </c>
    </row>
    <row r="142" spans="1:11" ht="21.75" customHeight="1">
      <c r="A142" s="159"/>
      <c r="B142" s="324" t="s">
        <v>229</v>
      </c>
      <c r="C142" s="325"/>
      <c r="D142" s="326"/>
      <c r="E142" s="429">
        <f aca="true" t="shared" si="4" ref="E142:K142">E13+E92+E133+E136+E139</f>
        <v>49110047</v>
      </c>
      <c r="F142" s="429">
        <f t="shared" si="4"/>
        <v>47149864</v>
      </c>
      <c r="G142" s="429">
        <f t="shared" si="4"/>
        <v>34434495</v>
      </c>
      <c r="H142" s="430">
        <f t="shared" si="4"/>
        <v>1404082</v>
      </c>
      <c r="I142" s="429">
        <f t="shared" si="4"/>
        <v>112190</v>
      </c>
      <c r="J142" s="429">
        <f t="shared" si="4"/>
        <v>0</v>
      </c>
      <c r="K142" s="429">
        <f t="shared" si="4"/>
        <v>1960183</v>
      </c>
    </row>
    <row r="143" spans="1:11" ht="2.25" customHeight="1">
      <c r="A143" s="164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</row>
    <row r="144" ht="15.75">
      <c r="J144" s="4"/>
    </row>
    <row r="145" ht="15.75">
      <c r="J145" s="4"/>
    </row>
    <row r="146" spans="5:8" ht="15.75">
      <c r="E146" s="328"/>
      <c r="F146" s="328"/>
      <c r="G146" s="328"/>
      <c r="H146" s="328"/>
    </row>
  </sheetData>
  <mergeCells count="19">
    <mergeCell ref="A139:A141"/>
    <mergeCell ref="A29:A32"/>
    <mergeCell ref="A54:A58"/>
    <mergeCell ref="A74:A77"/>
    <mergeCell ref="A133:A135"/>
    <mergeCell ref="I2:K2"/>
    <mergeCell ref="A92:A95"/>
    <mergeCell ref="F10:F11"/>
    <mergeCell ref="A8:A11"/>
    <mergeCell ref="A6:K6"/>
    <mergeCell ref="G10:J10"/>
    <mergeCell ref="K9:K11"/>
    <mergeCell ref="B8:B11"/>
    <mergeCell ref="C9:C11"/>
    <mergeCell ref="D9:D11"/>
    <mergeCell ref="E9:E11"/>
    <mergeCell ref="C8:D8"/>
    <mergeCell ref="E8:K8"/>
    <mergeCell ref="F9:J9"/>
  </mergeCells>
  <printOptions/>
  <pageMargins left="0.6692913385826772" right="0.3937007874015748" top="0.3937007874015748" bottom="0.3937007874015748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4"/>
  <sheetViews>
    <sheetView zoomScale="80" zoomScaleNormal="80" workbookViewId="0" topLeftCell="A1">
      <selection activeCell="H2" sqref="H2"/>
    </sheetView>
  </sheetViews>
  <sheetFormatPr defaultColWidth="9.00390625" defaultRowHeight="12.75"/>
  <cols>
    <col min="1" max="1" width="2.00390625" style="1" customWidth="1"/>
    <col min="2" max="2" width="3.875" style="1" customWidth="1"/>
    <col min="3" max="3" width="10.875" style="1" customWidth="1"/>
    <col min="4" max="4" width="16.75390625" style="1" customWidth="1"/>
    <col min="5" max="5" width="10.875" style="1" customWidth="1"/>
    <col min="6" max="6" width="7.125" style="1" customWidth="1"/>
    <col min="7" max="7" width="56.00390625" style="1" customWidth="1"/>
    <col min="8" max="8" width="16.625" style="1" customWidth="1"/>
    <col min="9" max="9" width="13.375" style="1" customWidth="1"/>
    <col min="10" max="16384" width="9.125" style="1" customWidth="1"/>
  </cols>
  <sheetData>
    <row r="1" spans="7:8" ht="14.25" customHeight="1">
      <c r="G1" s="185"/>
      <c r="H1" s="185" t="s">
        <v>406</v>
      </c>
    </row>
    <row r="2" spans="3:9" ht="12.75" customHeight="1">
      <c r="C2" s="41"/>
      <c r="G2" s="185"/>
      <c r="H2" s="185" t="s">
        <v>512</v>
      </c>
      <c r="I2" s="138"/>
    </row>
    <row r="3" spans="4:8" ht="14.25" customHeight="1">
      <c r="D3" s="42"/>
      <c r="G3" s="185"/>
      <c r="H3" s="185" t="s">
        <v>162</v>
      </c>
    </row>
    <row r="4" spans="7:8" ht="14.25" customHeight="1">
      <c r="G4" s="185"/>
      <c r="H4" s="185" t="s">
        <v>513</v>
      </c>
    </row>
    <row r="5" ht="14.25" customHeight="1"/>
    <row r="6" spans="4:7" ht="16.5" customHeight="1">
      <c r="D6" s="608" t="s">
        <v>404</v>
      </c>
      <c r="E6" s="608"/>
      <c r="F6" s="608"/>
      <c r="G6" s="608"/>
    </row>
    <row r="7" ht="16.5" customHeight="1">
      <c r="D7" s="41"/>
    </row>
    <row r="8" spans="2:8" s="12" customFormat="1" ht="19.5" customHeight="1">
      <c r="B8" s="43" t="s">
        <v>0</v>
      </c>
      <c r="C8" s="388" t="s">
        <v>22</v>
      </c>
      <c r="D8" s="388"/>
      <c r="E8" s="388"/>
      <c r="F8" s="388"/>
      <c r="G8" s="389"/>
      <c r="H8" s="43" t="s">
        <v>23</v>
      </c>
    </row>
    <row r="9" spans="2:8" ht="18" customHeight="1">
      <c r="B9" s="338" t="s">
        <v>24</v>
      </c>
      <c r="C9" s="390" t="s">
        <v>43</v>
      </c>
      <c r="D9" s="390"/>
      <c r="E9" s="390"/>
      <c r="F9" s="390"/>
      <c r="G9" s="391"/>
      <c r="H9" s="248"/>
    </row>
    <row r="10" spans="2:8" ht="18" customHeight="1">
      <c r="B10" s="339" t="s">
        <v>25</v>
      </c>
      <c r="C10" s="296" t="s">
        <v>44</v>
      </c>
      <c r="D10" s="296"/>
      <c r="E10" s="296"/>
      <c r="F10" s="296"/>
      <c r="G10" s="612"/>
      <c r="H10" s="31"/>
    </row>
    <row r="11" spans="2:8" ht="18" customHeight="1">
      <c r="B11" s="339" t="s">
        <v>26</v>
      </c>
      <c r="C11" s="613" t="s">
        <v>405</v>
      </c>
      <c r="D11" s="613"/>
      <c r="E11" s="613"/>
      <c r="F11" s="613"/>
      <c r="G11" s="614"/>
      <c r="H11" s="249"/>
    </row>
    <row r="12" spans="2:8" s="142" customFormat="1" ht="15.75" customHeight="1">
      <c r="B12" s="339"/>
      <c r="C12" s="460" t="s">
        <v>509</v>
      </c>
      <c r="D12" s="460"/>
      <c r="E12" s="460"/>
      <c r="F12" s="460"/>
      <c r="G12" s="461"/>
      <c r="H12" s="583"/>
    </row>
    <row r="13" spans="2:8" ht="30.75" customHeight="1">
      <c r="B13" s="585" t="s">
        <v>243</v>
      </c>
      <c r="C13" s="617" t="s">
        <v>242</v>
      </c>
      <c r="D13" s="617"/>
      <c r="E13" s="617"/>
      <c r="F13" s="617"/>
      <c r="G13" s="618"/>
      <c r="H13" s="249"/>
    </row>
    <row r="14" spans="2:8" ht="31.5" customHeight="1">
      <c r="B14" s="585" t="s">
        <v>244</v>
      </c>
      <c r="C14" s="619" t="s">
        <v>407</v>
      </c>
      <c r="D14" s="620"/>
      <c r="E14" s="620"/>
      <c r="F14" s="620"/>
      <c r="G14" s="621"/>
      <c r="H14" s="90">
        <v>958891</v>
      </c>
    </row>
    <row r="15" spans="2:8" ht="18" customHeight="1">
      <c r="B15" s="339" t="s">
        <v>27</v>
      </c>
      <c r="C15" s="613" t="s">
        <v>45</v>
      </c>
      <c r="D15" s="613"/>
      <c r="E15" s="613"/>
      <c r="F15" s="613"/>
      <c r="G15" s="614"/>
      <c r="H15" s="117"/>
    </row>
    <row r="16" spans="2:8" ht="18" customHeight="1">
      <c r="B16" s="339" t="s">
        <v>28</v>
      </c>
      <c r="C16" s="296" t="s">
        <v>403</v>
      </c>
      <c r="D16" s="296"/>
      <c r="E16" s="296"/>
      <c r="F16" s="296"/>
      <c r="G16" s="612"/>
      <c r="H16" s="117"/>
    </row>
    <row r="17" spans="2:8" ht="33" customHeight="1">
      <c r="B17" s="337" t="s">
        <v>29</v>
      </c>
      <c r="C17" s="615" t="s">
        <v>46</v>
      </c>
      <c r="D17" s="615"/>
      <c r="E17" s="615"/>
      <c r="F17" s="615"/>
      <c r="G17" s="616"/>
      <c r="H17" s="250"/>
    </row>
    <row r="18" spans="2:8" s="13" customFormat="1" ht="19.5" customHeight="1">
      <c r="B18" s="160"/>
      <c r="C18" s="482" t="s">
        <v>225</v>
      </c>
      <c r="D18" s="482"/>
      <c r="E18" s="482"/>
      <c r="F18" s="482"/>
      <c r="G18" s="483"/>
      <c r="H18" s="161">
        <f>H14</f>
        <v>958891</v>
      </c>
    </row>
    <row r="19" spans="2:8" s="13" customFormat="1" ht="19.5" customHeight="1">
      <c r="B19" s="44"/>
      <c r="C19" s="388" t="s">
        <v>30</v>
      </c>
      <c r="D19" s="388"/>
      <c r="E19" s="388"/>
      <c r="F19" s="388"/>
      <c r="G19" s="389"/>
      <c r="H19" s="89"/>
    </row>
    <row r="20" spans="2:8" ht="18" customHeight="1">
      <c r="B20" s="338" t="s">
        <v>24</v>
      </c>
      <c r="C20" s="624" t="s">
        <v>47</v>
      </c>
      <c r="D20" s="624"/>
      <c r="E20" s="624"/>
      <c r="F20" s="624"/>
      <c r="G20" s="625"/>
      <c r="H20" s="522">
        <v>848184</v>
      </c>
    </row>
    <row r="21" spans="2:8" ht="15.75" customHeight="1">
      <c r="B21" s="339"/>
      <c r="C21" s="584" t="s">
        <v>509</v>
      </c>
      <c r="D21" s="462"/>
      <c r="E21" s="462"/>
      <c r="F21" s="462"/>
      <c r="G21" s="463"/>
      <c r="H21" s="343"/>
    </row>
    <row r="22" spans="2:8" ht="33" customHeight="1">
      <c r="B22" s="585" t="s">
        <v>243</v>
      </c>
      <c r="C22" s="628" t="s">
        <v>245</v>
      </c>
      <c r="D22" s="628"/>
      <c r="E22" s="628"/>
      <c r="F22" s="628"/>
      <c r="G22" s="629"/>
      <c r="H22" s="90"/>
    </row>
    <row r="23" spans="2:8" ht="27.75" customHeight="1">
      <c r="B23" s="585" t="s">
        <v>244</v>
      </c>
      <c r="C23" s="628" t="s">
        <v>408</v>
      </c>
      <c r="D23" s="628"/>
      <c r="E23" s="628"/>
      <c r="F23" s="628"/>
      <c r="G23" s="629"/>
      <c r="H23" s="90">
        <v>630000</v>
      </c>
    </row>
    <row r="24" spans="2:8" ht="18" customHeight="1">
      <c r="B24" s="339" t="s">
        <v>25</v>
      </c>
      <c r="C24" s="626" t="s">
        <v>48</v>
      </c>
      <c r="D24" s="626"/>
      <c r="E24" s="626"/>
      <c r="F24" s="626"/>
      <c r="G24" s="627"/>
      <c r="H24" s="90"/>
    </row>
    <row r="25" spans="2:8" ht="18" customHeight="1">
      <c r="B25" s="339" t="s">
        <v>26</v>
      </c>
      <c r="C25" s="626" t="s">
        <v>49</v>
      </c>
      <c r="D25" s="626"/>
      <c r="E25" s="626"/>
      <c r="F25" s="626"/>
      <c r="G25" s="627"/>
      <c r="H25" s="90"/>
    </row>
    <row r="26" spans="2:8" ht="18" customHeight="1">
      <c r="B26" s="337" t="s">
        <v>27</v>
      </c>
      <c r="C26" s="622" t="s">
        <v>50</v>
      </c>
      <c r="D26" s="622"/>
      <c r="E26" s="622"/>
      <c r="F26" s="622"/>
      <c r="G26" s="623"/>
      <c r="H26" s="91"/>
    </row>
    <row r="27" spans="2:8" s="13" customFormat="1" ht="19.5" customHeight="1">
      <c r="B27" s="160"/>
      <c r="C27" s="482" t="s">
        <v>226</v>
      </c>
      <c r="D27" s="482"/>
      <c r="E27" s="482"/>
      <c r="F27" s="482"/>
      <c r="G27" s="483"/>
      <c r="H27" s="161">
        <f>H20+H24+H25+H26</f>
        <v>848184</v>
      </c>
    </row>
    <row r="29" ht="15.75">
      <c r="H29" s="4"/>
    </row>
    <row r="30" ht="15.75">
      <c r="H30" s="4"/>
    </row>
    <row r="33" ht="18.75">
      <c r="B33" s="32"/>
    </row>
    <row r="34" ht="18.75">
      <c r="B34" s="32"/>
    </row>
  </sheetData>
  <mergeCells count="19">
    <mergeCell ref="C14:G14"/>
    <mergeCell ref="C27:G27"/>
    <mergeCell ref="C26:G26"/>
    <mergeCell ref="C19:G19"/>
    <mergeCell ref="C20:G20"/>
    <mergeCell ref="C25:G25"/>
    <mergeCell ref="C24:G24"/>
    <mergeCell ref="C22:G22"/>
    <mergeCell ref="C23:G23"/>
    <mergeCell ref="D6:G6"/>
    <mergeCell ref="C18:G18"/>
    <mergeCell ref="C8:G8"/>
    <mergeCell ref="C9:G9"/>
    <mergeCell ref="C10:G10"/>
    <mergeCell ref="C11:G11"/>
    <mergeCell ref="C15:G15"/>
    <mergeCell ref="C16:G16"/>
    <mergeCell ref="C17:G17"/>
    <mergeCell ref="C13:G13"/>
  </mergeCells>
  <printOptions/>
  <pageMargins left="0.7086614173228347" right="0.3937007874015748" top="0.3937007874015748" bottom="0.3937007874015748" header="0.3937007874015748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80" zoomScaleNormal="80" workbookViewId="0" topLeftCell="A1">
      <selection activeCell="H4" sqref="H4"/>
    </sheetView>
  </sheetViews>
  <sheetFormatPr defaultColWidth="9.00390625" defaultRowHeight="12.75"/>
  <cols>
    <col min="1" max="1" width="4.375" style="1" customWidth="1"/>
    <col min="2" max="2" width="33.00390625" style="1" customWidth="1"/>
    <col min="3" max="3" width="24.75390625" style="1" customWidth="1"/>
    <col min="4" max="4" width="5.75390625" style="1" customWidth="1"/>
    <col min="5" max="5" width="7.125" style="1" customWidth="1"/>
    <col min="6" max="6" width="13.125" style="1" customWidth="1"/>
    <col min="7" max="7" width="11.00390625" style="1" customWidth="1"/>
    <col min="8" max="8" width="14.75390625" style="1" customWidth="1"/>
    <col min="9" max="9" width="8.75390625" style="1" customWidth="1"/>
    <col min="10" max="10" width="8.875" style="1" customWidth="1"/>
    <col min="11" max="16384" width="9.125" style="1" customWidth="1"/>
  </cols>
  <sheetData>
    <row r="1" spans="8:10" ht="12.75" customHeight="1">
      <c r="H1" s="174" t="s">
        <v>31</v>
      </c>
      <c r="I1" s="175"/>
      <c r="J1" s="175"/>
    </row>
    <row r="2" spans="8:10" ht="14.25" customHeight="1">
      <c r="H2" s="587" t="s">
        <v>512</v>
      </c>
      <c r="I2" s="587"/>
      <c r="J2" s="587"/>
    </row>
    <row r="3" spans="6:10" ht="14.25" customHeight="1">
      <c r="F3" s="2"/>
      <c r="H3" s="174" t="s">
        <v>162</v>
      </c>
      <c r="I3" s="175"/>
      <c r="J3" s="175"/>
    </row>
    <row r="4" spans="8:10" ht="13.5" customHeight="1">
      <c r="H4" s="174" t="s">
        <v>513</v>
      </c>
      <c r="I4" s="175"/>
      <c r="J4" s="175"/>
    </row>
    <row r="5" spans="8:10" ht="13.5" customHeight="1">
      <c r="H5" s="174"/>
      <c r="I5" s="175"/>
      <c r="J5" s="175"/>
    </row>
    <row r="6" spans="1:10" ht="15.75" customHeight="1">
      <c r="A6" s="631" t="s">
        <v>73</v>
      </c>
      <c r="B6" s="632"/>
      <c r="C6" s="632"/>
      <c r="D6" s="632"/>
      <c r="E6" s="632"/>
      <c r="F6" s="632"/>
      <c r="G6" s="632"/>
      <c r="H6" s="632"/>
      <c r="I6" s="632"/>
      <c r="J6" s="632"/>
    </row>
    <row r="7" spans="1:10" ht="7.5" customHeight="1">
      <c r="A7" s="632"/>
      <c r="B7" s="632"/>
      <c r="C7" s="632"/>
      <c r="D7" s="632"/>
      <c r="E7" s="632"/>
      <c r="F7" s="632"/>
      <c r="G7" s="632"/>
      <c r="H7" s="632"/>
      <c r="I7" s="632"/>
      <c r="J7" s="632"/>
    </row>
    <row r="8" spans="1:10" ht="12.75" customHeight="1">
      <c r="A8" s="78"/>
      <c r="J8" s="3" t="s">
        <v>2</v>
      </c>
    </row>
    <row r="9" spans="1:10" s="24" customFormat="1" ht="12.75" customHeight="1">
      <c r="A9" s="633" t="s">
        <v>0</v>
      </c>
      <c r="B9" s="639" t="s">
        <v>72</v>
      </c>
      <c r="C9" s="641" t="s">
        <v>33</v>
      </c>
      <c r="D9" s="633" t="s">
        <v>6</v>
      </c>
      <c r="E9" s="633" t="s">
        <v>7</v>
      </c>
      <c r="F9" s="633" t="s">
        <v>319</v>
      </c>
      <c r="G9" s="635" t="s">
        <v>74</v>
      </c>
      <c r="H9" s="636"/>
      <c r="I9" s="636"/>
      <c r="J9" s="637"/>
    </row>
    <row r="10" spans="1:10" s="24" customFormat="1" ht="43.5" customHeight="1">
      <c r="A10" s="634"/>
      <c r="B10" s="640"/>
      <c r="C10" s="642"/>
      <c r="D10" s="634"/>
      <c r="E10" s="638"/>
      <c r="F10" s="634"/>
      <c r="G10" s="176" t="s">
        <v>63</v>
      </c>
      <c r="H10" s="176" t="s">
        <v>11</v>
      </c>
      <c r="I10" s="176" t="s">
        <v>181</v>
      </c>
      <c r="J10" s="176" t="s">
        <v>65</v>
      </c>
    </row>
    <row r="11" spans="1:10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8</v>
      </c>
      <c r="H11" s="16">
        <v>9</v>
      </c>
      <c r="I11" s="16">
        <v>10</v>
      </c>
      <c r="J11" s="16">
        <v>11</v>
      </c>
    </row>
    <row r="12" spans="1:10" ht="48" customHeight="1">
      <c r="A12" s="252">
        <v>1</v>
      </c>
      <c r="B12" s="253" t="s">
        <v>320</v>
      </c>
      <c r="C12" s="258" t="s">
        <v>176</v>
      </c>
      <c r="D12" s="252">
        <v>600</v>
      </c>
      <c r="E12" s="252">
        <v>60014</v>
      </c>
      <c r="F12" s="431">
        <v>60000</v>
      </c>
      <c r="G12" s="431">
        <v>60000</v>
      </c>
      <c r="H12" s="255">
        <v>0</v>
      </c>
      <c r="I12" s="254">
        <v>0</v>
      </c>
      <c r="J12" s="254">
        <v>0</v>
      </c>
    </row>
    <row r="13" spans="1:10" ht="47.25" customHeight="1">
      <c r="A13" s="252">
        <v>2</v>
      </c>
      <c r="B13" s="253" t="s">
        <v>432</v>
      </c>
      <c r="C13" s="258" t="s">
        <v>176</v>
      </c>
      <c r="D13" s="252">
        <v>600</v>
      </c>
      <c r="E13" s="252">
        <v>60014</v>
      </c>
      <c r="F13" s="431">
        <v>100000</v>
      </c>
      <c r="G13" s="431">
        <v>50000</v>
      </c>
      <c r="H13" s="256" t="s">
        <v>431</v>
      </c>
      <c r="I13" s="254">
        <v>0</v>
      </c>
      <c r="J13" s="254">
        <v>0</v>
      </c>
    </row>
    <row r="14" spans="1:10" ht="49.5" customHeight="1">
      <c r="A14" s="252">
        <v>3</v>
      </c>
      <c r="B14" s="253" t="s">
        <v>433</v>
      </c>
      <c r="C14" s="258" t="s">
        <v>176</v>
      </c>
      <c r="D14" s="252">
        <v>600</v>
      </c>
      <c r="E14" s="252">
        <v>60014</v>
      </c>
      <c r="F14" s="431">
        <v>30000</v>
      </c>
      <c r="G14" s="431">
        <v>30000</v>
      </c>
      <c r="H14" s="255">
        <v>0</v>
      </c>
      <c r="I14" s="254">
        <v>0</v>
      </c>
      <c r="J14" s="255">
        <v>0</v>
      </c>
    </row>
    <row r="15" spans="1:10" ht="21.75" customHeight="1">
      <c r="A15" s="252">
        <v>4</v>
      </c>
      <c r="B15" s="253" t="s">
        <v>314</v>
      </c>
      <c r="C15" s="258" t="s">
        <v>176</v>
      </c>
      <c r="D15" s="252">
        <v>600</v>
      </c>
      <c r="E15" s="252">
        <v>60014</v>
      </c>
      <c r="F15" s="431">
        <v>25000</v>
      </c>
      <c r="G15" s="431">
        <v>25000</v>
      </c>
      <c r="H15" s="255">
        <v>0</v>
      </c>
      <c r="I15" s="254">
        <v>0</v>
      </c>
      <c r="J15" s="255">
        <v>0</v>
      </c>
    </row>
    <row r="16" spans="1:10" ht="21.75" customHeight="1">
      <c r="A16" s="252">
        <v>5</v>
      </c>
      <c r="B16" s="253" t="s">
        <v>315</v>
      </c>
      <c r="C16" s="258" t="s">
        <v>176</v>
      </c>
      <c r="D16" s="252">
        <v>600</v>
      </c>
      <c r="E16" s="252">
        <v>60014</v>
      </c>
      <c r="F16" s="431">
        <v>70000</v>
      </c>
      <c r="G16" s="431">
        <v>70000</v>
      </c>
      <c r="H16" s="255">
        <v>0</v>
      </c>
      <c r="I16" s="254">
        <v>0</v>
      </c>
      <c r="J16" s="255">
        <v>0</v>
      </c>
    </row>
    <row r="17" spans="1:10" ht="16.5" customHeight="1">
      <c r="A17" s="93"/>
      <c r="B17" s="94" t="s">
        <v>178</v>
      </c>
      <c r="C17" s="259"/>
      <c r="D17" s="93"/>
      <c r="E17" s="93"/>
      <c r="F17" s="432">
        <f>F12+F13+F14+F15+F16</f>
        <v>285000</v>
      </c>
      <c r="G17" s="432">
        <f>G12+G13+G14+G15+G16</f>
        <v>235000</v>
      </c>
      <c r="H17" s="432">
        <v>50000</v>
      </c>
      <c r="I17" s="95">
        <f>I12+I13+I14</f>
        <v>0</v>
      </c>
      <c r="J17" s="95">
        <v>0</v>
      </c>
    </row>
    <row r="18" spans="1:10" ht="33" customHeight="1">
      <c r="A18" s="252">
        <v>6</v>
      </c>
      <c r="B18" s="257" t="s">
        <v>316</v>
      </c>
      <c r="C18" s="253" t="s">
        <v>177</v>
      </c>
      <c r="D18" s="252">
        <v>710</v>
      </c>
      <c r="E18" s="252">
        <v>71015</v>
      </c>
      <c r="F18" s="431">
        <v>40000</v>
      </c>
      <c r="G18" s="431">
        <v>0</v>
      </c>
      <c r="H18" s="256" t="s">
        <v>430</v>
      </c>
      <c r="I18" s="254">
        <v>0</v>
      </c>
      <c r="J18" s="254">
        <v>0</v>
      </c>
    </row>
    <row r="19" spans="1:10" ht="21.75" customHeight="1">
      <c r="A19" s="252">
        <v>7</v>
      </c>
      <c r="B19" s="257" t="s">
        <v>316</v>
      </c>
      <c r="C19" s="253" t="s">
        <v>179</v>
      </c>
      <c r="D19" s="252">
        <v>750</v>
      </c>
      <c r="E19" s="252">
        <v>75020</v>
      </c>
      <c r="F19" s="431">
        <v>80000</v>
      </c>
      <c r="G19" s="431">
        <v>80000</v>
      </c>
      <c r="H19" s="254">
        <v>0</v>
      </c>
      <c r="I19" s="254">
        <v>0</v>
      </c>
      <c r="J19" s="254">
        <v>0</v>
      </c>
    </row>
    <row r="20" spans="1:10" ht="48.75" customHeight="1">
      <c r="A20" s="252">
        <v>8</v>
      </c>
      <c r="B20" s="257" t="s">
        <v>317</v>
      </c>
      <c r="C20" s="253" t="s">
        <v>179</v>
      </c>
      <c r="D20" s="252">
        <v>750</v>
      </c>
      <c r="E20" s="252">
        <v>75020</v>
      </c>
      <c r="F20" s="431">
        <v>70000</v>
      </c>
      <c r="G20" s="431">
        <v>70000</v>
      </c>
      <c r="H20" s="254"/>
      <c r="I20" s="254"/>
      <c r="J20" s="254"/>
    </row>
    <row r="21" spans="1:10" ht="16.5" customHeight="1">
      <c r="A21" s="92"/>
      <c r="B21" s="94" t="s">
        <v>318</v>
      </c>
      <c r="C21" s="94"/>
      <c r="D21" s="93"/>
      <c r="E21" s="93"/>
      <c r="F21" s="432">
        <f>F19+F20</f>
        <v>150000</v>
      </c>
      <c r="G21" s="432">
        <f>G19+G20</f>
        <v>150000</v>
      </c>
      <c r="H21" s="95">
        <f>H19+H20</f>
        <v>0</v>
      </c>
      <c r="I21" s="95">
        <f>I19+I20</f>
        <v>0</v>
      </c>
      <c r="J21" s="95">
        <f>J19+J20</f>
        <v>0</v>
      </c>
    </row>
    <row r="22" spans="1:10" ht="24" customHeight="1">
      <c r="A22" s="361"/>
      <c r="B22" s="630" t="s">
        <v>180</v>
      </c>
      <c r="C22" s="483"/>
      <c r="D22" s="361"/>
      <c r="E22" s="361"/>
      <c r="F22" s="433">
        <f>F17+F18+F21</f>
        <v>475000</v>
      </c>
      <c r="G22" s="433">
        <f>G17+G18+G21</f>
        <v>385000</v>
      </c>
      <c r="H22" s="433">
        <v>90000</v>
      </c>
      <c r="I22" s="362">
        <v>0</v>
      </c>
      <c r="J22" s="362">
        <v>0</v>
      </c>
    </row>
    <row r="23" spans="1:10" ht="3.75" customHeight="1">
      <c r="A23" s="363"/>
      <c r="B23" s="364"/>
      <c r="C23" s="364"/>
      <c r="D23" s="364"/>
      <c r="E23" s="364"/>
      <c r="F23" s="364"/>
      <c r="G23" s="364"/>
      <c r="H23" s="364"/>
      <c r="I23" s="365"/>
      <c r="J23" s="366"/>
    </row>
    <row r="24" ht="15.75">
      <c r="I24" s="4"/>
    </row>
  </sheetData>
  <mergeCells count="10">
    <mergeCell ref="B22:C22"/>
    <mergeCell ref="H2:J2"/>
    <mergeCell ref="A6:J7"/>
    <mergeCell ref="F9:F10"/>
    <mergeCell ref="G9:J9"/>
    <mergeCell ref="E9:E10"/>
    <mergeCell ref="A9:A10"/>
    <mergeCell ref="B9:B10"/>
    <mergeCell ref="C9:C10"/>
    <mergeCell ref="D9:D10"/>
  </mergeCells>
  <printOptions/>
  <pageMargins left="0.7086614173228347" right="0.31496062992125984" top="0.3937007874015748" bottom="0.3937007874015748" header="0.3937007874015748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workbookViewId="0" topLeftCell="A1">
      <selection activeCell="M4" sqref="M4"/>
    </sheetView>
  </sheetViews>
  <sheetFormatPr defaultColWidth="9.00390625" defaultRowHeight="12.75"/>
  <cols>
    <col min="1" max="1" width="3.125" style="1" customWidth="1"/>
    <col min="2" max="2" width="20.625" style="1" customWidth="1"/>
    <col min="3" max="3" width="13.00390625" style="1" customWidth="1"/>
    <col min="4" max="4" width="5.875" style="1" customWidth="1"/>
    <col min="5" max="5" width="6.625" style="1" customWidth="1"/>
    <col min="6" max="6" width="7.25390625" style="1" customWidth="1"/>
    <col min="7" max="7" width="7.00390625" style="1" customWidth="1"/>
    <col min="8" max="8" width="9.75390625" style="1" customWidth="1"/>
    <col min="9" max="9" width="10.375" style="1" customWidth="1"/>
    <col min="10" max="10" width="8.75390625" style="1" customWidth="1"/>
    <col min="11" max="11" width="7.875" style="1" customWidth="1"/>
    <col min="12" max="12" width="7.375" style="1" customWidth="1"/>
    <col min="13" max="13" width="10.375" style="1" customWidth="1"/>
    <col min="14" max="14" width="9.875" style="1" customWidth="1"/>
    <col min="15" max="15" width="11.25390625" style="1" customWidth="1"/>
    <col min="16" max="16384" width="9.125" style="1" customWidth="1"/>
  </cols>
  <sheetData>
    <row r="1" spans="12:14" ht="18" customHeight="1">
      <c r="L1" s="174"/>
      <c r="M1" s="174" t="s">
        <v>71</v>
      </c>
      <c r="N1" s="175"/>
    </row>
    <row r="2" spans="12:14" ht="14.25" customHeight="1">
      <c r="L2" s="185"/>
      <c r="M2" s="185" t="s">
        <v>512</v>
      </c>
      <c r="N2" s="185"/>
    </row>
    <row r="3" spans="8:14" ht="12.75" customHeight="1">
      <c r="H3" s="2"/>
      <c r="L3" s="174"/>
      <c r="M3" s="174" t="s">
        <v>162</v>
      </c>
      <c r="N3" s="175"/>
    </row>
    <row r="4" spans="12:14" ht="12.75" customHeight="1">
      <c r="L4" s="174"/>
      <c r="M4" s="174" t="s">
        <v>513</v>
      </c>
      <c r="N4" s="175"/>
    </row>
    <row r="5" ht="15" customHeight="1"/>
    <row r="6" spans="1:15" ht="15" customHeight="1">
      <c r="A6" s="646" t="s">
        <v>32</v>
      </c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</row>
    <row r="7" spans="1:15" ht="15" customHeight="1">
      <c r="A7" s="646"/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</row>
    <row r="8" ht="15.75">
      <c r="L8" s="78"/>
    </row>
    <row r="9" ht="15.75">
      <c r="O9" s="3" t="s">
        <v>2</v>
      </c>
    </row>
    <row r="10" spans="1:15" s="24" customFormat="1" ht="24.75" customHeight="1">
      <c r="A10" s="633" t="s">
        <v>83</v>
      </c>
      <c r="B10" s="633" t="s">
        <v>75</v>
      </c>
      <c r="C10" s="633" t="s">
        <v>33</v>
      </c>
      <c r="D10" s="633" t="s">
        <v>6</v>
      </c>
      <c r="E10" s="633" t="s">
        <v>241</v>
      </c>
      <c r="F10" s="651" t="s">
        <v>34</v>
      </c>
      <c r="G10" s="652"/>
      <c r="H10" s="633" t="s">
        <v>35</v>
      </c>
      <c r="I10" s="633" t="s">
        <v>36</v>
      </c>
      <c r="J10" s="648" t="s">
        <v>76</v>
      </c>
      <c r="K10" s="649"/>
      <c r="L10" s="649"/>
      <c r="M10" s="650"/>
      <c r="N10" s="633" t="s">
        <v>66</v>
      </c>
      <c r="O10" s="633" t="s">
        <v>77</v>
      </c>
    </row>
    <row r="11" spans="1:15" s="24" customFormat="1" ht="69" customHeight="1">
      <c r="A11" s="647"/>
      <c r="B11" s="647"/>
      <c r="C11" s="647"/>
      <c r="D11" s="647"/>
      <c r="E11" s="634"/>
      <c r="F11" s="46" t="s">
        <v>84</v>
      </c>
      <c r="G11" s="46" t="s">
        <v>85</v>
      </c>
      <c r="H11" s="647"/>
      <c r="I11" s="647"/>
      <c r="J11" s="47" t="s">
        <v>63</v>
      </c>
      <c r="K11" s="47" t="s">
        <v>11</v>
      </c>
      <c r="L11" s="47" t="s">
        <v>64</v>
      </c>
      <c r="M11" s="47" t="s">
        <v>321</v>
      </c>
      <c r="N11" s="647"/>
      <c r="O11" s="647"/>
    </row>
    <row r="12" spans="1:15" s="17" customFormat="1" ht="11.25">
      <c r="A12" s="240">
        <v>1</v>
      </c>
      <c r="B12" s="240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81">
        <v>10</v>
      </c>
      <c r="K12" s="240">
        <v>11</v>
      </c>
      <c r="L12" s="271">
        <v>12</v>
      </c>
      <c r="M12" s="240">
        <v>13</v>
      </c>
      <c r="N12" s="240">
        <v>14</v>
      </c>
      <c r="O12" s="240">
        <v>15</v>
      </c>
    </row>
    <row r="13" spans="1:15" s="17" customFormat="1" ht="15" customHeight="1">
      <c r="A13" s="653" t="s">
        <v>327</v>
      </c>
      <c r="B13" s="241" t="s">
        <v>328</v>
      </c>
      <c r="C13" s="240"/>
      <c r="D13" s="270"/>
      <c r="E13" s="240"/>
      <c r="F13" s="270"/>
      <c r="G13" s="240"/>
      <c r="H13" s="270"/>
      <c r="I13" s="240"/>
      <c r="J13" s="270"/>
      <c r="K13" s="240"/>
      <c r="L13" s="270"/>
      <c r="M13" s="240"/>
      <c r="N13" s="270"/>
      <c r="O13" s="240"/>
    </row>
    <row r="14" spans="1:15" s="17" customFormat="1" ht="15" customHeight="1">
      <c r="A14" s="654"/>
      <c r="B14" s="489" t="s">
        <v>10</v>
      </c>
      <c r="C14" s="280"/>
      <c r="D14" s="269"/>
      <c r="E14" s="280"/>
      <c r="F14" s="269"/>
      <c r="G14" s="280"/>
      <c r="H14" s="269"/>
      <c r="I14" s="280"/>
      <c r="J14" s="269"/>
      <c r="K14" s="280"/>
      <c r="L14" s="269"/>
      <c r="M14" s="280"/>
      <c r="N14" s="269"/>
      <c r="O14" s="280"/>
    </row>
    <row r="15" spans="1:15" s="2" customFormat="1" ht="51" customHeight="1">
      <c r="A15" s="274">
        <v>1</v>
      </c>
      <c r="B15" s="277" t="s">
        <v>182</v>
      </c>
      <c r="C15" s="266" t="s">
        <v>176</v>
      </c>
      <c r="D15" s="278">
        <v>600</v>
      </c>
      <c r="E15" s="267">
        <v>60014</v>
      </c>
      <c r="F15" s="278">
        <v>2004</v>
      </c>
      <c r="G15" s="267">
        <v>2006</v>
      </c>
      <c r="H15" s="434">
        <v>2478000</v>
      </c>
      <c r="I15" s="435">
        <v>685183</v>
      </c>
      <c r="J15" s="434">
        <v>200000</v>
      </c>
      <c r="K15" s="268" t="s">
        <v>323</v>
      </c>
      <c r="L15" s="279" t="s">
        <v>325</v>
      </c>
      <c r="M15" s="268" t="s">
        <v>326</v>
      </c>
      <c r="N15" s="439">
        <v>400000</v>
      </c>
      <c r="O15" s="440">
        <v>1211000</v>
      </c>
    </row>
    <row r="16" spans="1:15" s="33" customFormat="1" ht="63.75" customHeight="1">
      <c r="A16" s="273">
        <v>2</v>
      </c>
      <c r="B16" s="265" t="s">
        <v>322</v>
      </c>
      <c r="C16" s="265" t="s">
        <v>176</v>
      </c>
      <c r="D16" s="267">
        <v>600</v>
      </c>
      <c r="E16" s="267">
        <v>60014</v>
      </c>
      <c r="F16" s="267">
        <v>2004</v>
      </c>
      <c r="G16" s="267">
        <v>2006</v>
      </c>
      <c r="H16" s="436">
        <v>1200000</v>
      </c>
      <c r="I16" s="436">
        <v>150000</v>
      </c>
      <c r="J16" s="436">
        <v>75000</v>
      </c>
      <c r="K16" s="268" t="s">
        <v>324</v>
      </c>
      <c r="L16" s="275" t="s">
        <v>325</v>
      </c>
      <c r="M16" s="276" t="s">
        <v>325</v>
      </c>
      <c r="N16" s="436">
        <v>300000</v>
      </c>
      <c r="O16" s="436">
        <v>750000</v>
      </c>
    </row>
    <row r="17" spans="1:15" s="33" customFormat="1" ht="51" customHeight="1">
      <c r="A17" s="260">
        <v>3</v>
      </c>
      <c r="B17" s="261" t="s">
        <v>183</v>
      </c>
      <c r="C17" s="262" t="s">
        <v>176</v>
      </c>
      <c r="D17" s="96">
        <v>600</v>
      </c>
      <c r="E17" s="96">
        <v>60014</v>
      </c>
      <c r="F17" s="96">
        <v>2003</v>
      </c>
      <c r="G17" s="96">
        <v>2006</v>
      </c>
      <c r="H17" s="437">
        <v>1100000</v>
      </c>
      <c r="I17" s="437">
        <v>150000</v>
      </c>
      <c r="J17" s="437">
        <v>75000</v>
      </c>
      <c r="K17" s="264" t="s">
        <v>324</v>
      </c>
      <c r="L17" s="97" t="s">
        <v>325</v>
      </c>
      <c r="M17" s="97" t="s">
        <v>325</v>
      </c>
      <c r="N17" s="437">
        <v>150000</v>
      </c>
      <c r="O17" s="437">
        <v>800000</v>
      </c>
    </row>
    <row r="18" spans="1:15" s="33" customFormat="1" ht="49.5" customHeight="1">
      <c r="A18" s="260">
        <v>4</v>
      </c>
      <c r="B18" s="262" t="s">
        <v>434</v>
      </c>
      <c r="C18" s="262" t="s">
        <v>176</v>
      </c>
      <c r="D18" s="96">
        <v>600</v>
      </c>
      <c r="E18" s="96">
        <v>60014</v>
      </c>
      <c r="F18" s="96">
        <v>2004</v>
      </c>
      <c r="G18" s="96">
        <v>2006</v>
      </c>
      <c r="H18" s="437">
        <v>2400000</v>
      </c>
      <c r="I18" s="437">
        <v>500000</v>
      </c>
      <c r="J18" s="437">
        <v>500000</v>
      </c>
      <c r="K18" s="98"/>
      <c r="L18" s="97" t="s">
        <v>325</v>
      </c>
      <c r="M18" s="97" t="s">
        <v>325</v>
      </c>
      <c r="N18" s="437">
        <v>870000</v>
      </c>
      <c r="O18" s="437">
        <v>800000</v>
      </c>
    </row>
    <row r="19" spans="1:15" ht="15.75">
      <c r="A19" s="370"/>
      <c r="B19" s="643" t="s">
        <v>180</v>
      </c>
      <c r="C19" s="644"/>
      <c r="D19" s="644"/>
      <c r="E19" s="644"/>
      <c r="F19" s="644"/>
      <c r="G19" s="645"/>
      <c r="H19" s="438">
        <f>H15+H16+H17+H18</f>
        <v>7178000</v>
      </c>
      <c r="I19" s="438">
        <f>I15+I16+I17+I18</f>
        <v>1485183</v>
      </c>
      <c r="J19" s="438">
        <f>J15+J16+J17+J18</f>
        <v>850000</v>
      </c>
      <c r="K19" s="371">
        <v>350000</v>
      </c>
      <c r="L19" s="372" t="s">
        <v>325</v>
      </c>
      <c r="M19" s="371">
        <v>285183</v>
      </c>
      <c r="N19" s="438">
        <f>N15+N16+N17+N18</f>
        <v>1720000</v>
      </c>
      <c r="O19" s="438">
        <f>O15+O16+O17+O18</f>
        <v>3561000</v>
      </c>
    </row>
    <row r="20" spans="1:15" ht="3" customHeight="1">
      <c r="A20" s="367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9"/>
    </row>
    <row r="21" spans="1:15" ht="15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5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5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5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ht="15.75">
      <c r="N25" s="4"/>
    </row>
    <row r="26" ht="15.75">
      <c r="N26" s="4"/>
    </row>
  </sheetData>
  <mergeCells count="14">
    <mergeCell ref="A13:A14"/>
    <mergeCell ref="A10:A11"/>
    <mergeCell ref="B10:B11"/>
    <mergeCell ref="E10:E11"/>
    <mergeCell ref="B19:G19"/>
    <mergeCell ref="A6:O7"/>
    <mergeCell ref="N10:N11"/>
    <mergeCell ref="O10:O11"/>
    <mergeCell ref="J10:M10"/>
    <mergeCell ref="C10:C11"/>
    <mergeCell ref="D10:D11"/>
    <mergeCell ref="H10:H11"/>
    <mergeCell ref="I10:I11"/>
    <mergeCell ref="F10:G10"/>
  </mergeCells>
  <printOptions/>
  <pageMargins left="0.6692913385826772" right="0.1968503937007874" top="0.3937007874015748" bottom="0.3937007874015748" header="0.3937007874015748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0" zoomScaleNormal="80" workbookViewId="0" topLeftCell="A1">
      <selection activeCell="E4" sqref="E4"/>
    </sheetView>
  </sheetViews>
  <sheetFormatPr defaultColWidth="9.00390625" defaultRowHeight="12.75"/>
  <cols>
    <col min="1" max="1" width="3.875" style="1" customWidth="1"/>
    <col min="2" max="2" width="7.875" style="1" customWidth="1"/>
    <col min="3" max="3" width="34.75390625" style="1" customWidth="1"/>
    <col min="4" max="4" width="9.75390625" style="1" customWidth="1"/>
    <col min="5" max="5" width="10.625" style="1" customWidth="1"/>
    <col min="6" max="6" width="10.25390625" style="1" customWidth="1"/>
    <col min="7" max="7" width="9.00390625" style="1" customWidth="1"/>
    <col min="8" max="16384" width="9.125" style="1" customWidth="1"/>
  </cols>
  <sheetData>
    <row r="1" spans="5:7" ht="15" customHeight="1">
      <c r="E1" s="174" t="s">
        <v>37</v>
      </c>
      <c r="F1" s="175"/>
      <c r="G1" s="175"/>
    </row>
    <row r="2" spans="3:7" ht="13.5" customHeight="1">
      <c r="C2" s="14"/>
      <c r="D2" s="14"/>
      <c r="E2" s="587" t="s">
        <v>512</v>
      </c>
      <c r="F2" s="587"/>
      <c r="G2" s="587"/>
    </row>
    <row r="3" spans="5:7" ht="13.5" customHeight="1">
      <c r="E3" s="174" t="s">
        <v>162</v>
      </c>
      <c r="F3" s="175"/>
      <c r="G3" s="175"/>
    </row>
    <row r="4" spans="5:7" ht="13.5" customHeight="1">
      <c r="E4" s="174" t="s">
        <v>513</v>
      </c>
      <c r="F4" s="175"/>
      <c r="G4" s="175"/>
    </row>
    <row r="5" ht="13.5" customHeight="1">
      <c r="E5" s="99"/>
    </row>
    <row r="6" ht="8.25" customHeight="1"/>
    <row r="7" spans="1:7" ht="19.5">
      <c r="A7" s="608" t="s">
        <v>442</v>
      </c>
      <c r="B7" s="608"/>
      <c r="C7" s="608"/>
      <c r="D7" s="608"/>
      <c r="E7" s="608"/>
      <c r="F7" s="608"/>
      <c r="G7" s="608"/>
    </row>
    <row r="8" spans="1:7" ht="16.5" customHeight="1">
      <c r="A8" s="529"/>
      <c r="B8" s="529"/>
      <c r="C8" s="608" t="s">
        <v>235</v>
      </c>
      <c r="D8" s="608"/>
      <c r="E8" s="608"/>
      <c r="F8" s="529"/>
      <c r="G8" s="529"/>
    </row>
    <row r="9" spans="6:7" ht="14.25" customHeight="1">
      <c r="F9" s="3"/>
      <c r="G9" s="120" t="s">
        <v>2</v>
      </c>
    </row>
    <row r="10" spans="1:7" s="30" customFormat="1" ht="38.25">
      <c r="A10" s="45" t="s">
        <v>0</v>
      </c>
      <c r="B10" s="45" t="s">
        <v>311</v>
      </c>
      <c r="C10" s="45" t="s">
        <v>40</v>
      </c>
      <c r="D10" s="45" t="s">
        <v>67</v>
      </c>
      <c r="E10" s="45" t="s">
        <v>69</v>
      </c>
      <c r="F10" s="45" t="s">
        <v>70</v>
      </c>
      <c r="G10" s="45" t="s">
        <v>68</v>
      </c>
    </row>
    <row r="11" spans="1:7" s="17" customFormat="1" ht="11.25">
      <c r="A11" s="16">
        <v>1</v>
      </c>
      <c r="B11" s="240">
        <v>2</v>
      </c>
      <c r="C11" s="240">
        <v>3</v>
      </c>
      <c r="D11" s="240"/>
      <c r="E11" s="240">
        <v>4</v>
      </c>
      <c r="F11" s="240">
        <v>5</v>
      </c>
      <c r="G11" s="240"/>
    </row>
    <row r="12" spans="1:7" s="17" customFormat="1" ht="15.75">
      <c r="A12" s="107">
        <v>1</v>
      </c>
      <c r="B12" s="241">
        <v>600</v>
      </c>
      <c r="C12" s="110" t="s">
        <v>312</v>
      </c>
      <c r="D12" s="441">
        <f>D13</f>
        <v>10000</v>
      </c>
      <c r="E12" s="200">
        <f>E13</f>
        <v>151000</v>
      </c>
      <c r="F12" s="441">
        <f>F13</f>
        <v>156000</v>
      </c>
      <c r="G12" s="200">
        <f>G13</f>
        <v>5000</v>
      </c>
    </row>
    <row r="13" spans="1:7" s="142" customFormat="1" ht="24" customHeight="1">
      <c r="A13" s="384"/>
      <c r="B13" s="382">
        <v>60014</v>
      </c>
      <c r="C13" s="383" t="s">
        <v>313</v>
      </c>
      <c r="D13" s="405">
        <v>10000</v>
      </c>
      <c r="E13" s="406">
        <v>151000</v>
      </c>
      <c r="F13" s="405">
        <v>156000</v>
      </c>
      <c r="G13" s="406">
        <v>5000</v>
      </c>
    </row>
    <row r="14" spans="1:7" ht="15.75">
      <c r="A14" s="107">
        <v>2</v>
      </c>
      <c r="B14" s="111">
        <v>801</v>
      </c>
      <c r="C14" s="112" t="s">
        <v>184</v>
      </c>
      <c r="D14" s="442">
        <f>D15+D20+D24+D31</f>
        <v>1068</v>
      </c>
      <c r="E14" s="443">
        <f>E15+E20+E24+E33</f>
        <v>237550</v>
      </c>
      <c r="F14" s="443">
        <f>F15+F20+F24+F33</f>
        <v>235618</v>
      </c>
      <c r="G14" s="443">
        <f>G15+G20+G24+G31</f>
        <v>3000</v>
      </c>
    </row>
    <row r="15" spans="1:7" ht="15.75">
      <c r="A15" s="25"/>
      <c r="B15" s="104">
        <v>80105</v>
      </c>
      <c r="C15" s="9" t="s">
        <v>185</v>
      </c>
      <c r="D15" s="444">
        <v>1000</v>
      </c>
      <c r="E15" s="445">
        <v>82000</v>
      </c>
      <c r="F15" s="446">
        <v>80000</v>
      </c>
      <c r="G15" s="445">
        <v>3000</v>
      </c>
    </row>
    <row r="16" spans="1:7" ht="15.75">
      <c r="A16" s="25"/>
      <c r="B16" s="104"/>
      <c r="C16" s="378" t="s">
        <v>412</v>
      </c>
      <c r="D16" s="444"/>
      <c r="E16" s="445"/>
      <c r="F16" s="446"/>
      <c r="G16" s="445"/>
    </row>
    <row r="17" spans="1:7" ht="15.75">
      <c r="A17" s="25"/>
      <c r="B17" s="104"/>
      <c r="C17" s="377" t="s">
        <v>436</v>
      </c>
      <c r="D17" s="444"/>
      <c r="E17" s="445"/>
      <c r="F17" s="446"/>
      <c r="G17" s="445"/>
    </row>
    <row r="18" spans="1:7" ht="15.75">
      <c r="A18" s="25"/>
      <c r="B18" s="121"/>
      <c r="C18" s="377" t="s">
        <v>435</v>
      </c>
      <c r="D18" s="444">
        <v>1000</v>
      </c>
      <c r="E18" s="445">
        <v>82000</v>
      </c>
      <c r="F18" s="446">
        <v>80000</v>
      </c>
      <c r="G18" s="445">
        <v>3000</v>
      </c>
    </row>
    <row r="19" spans="1:7" ht="5.25" customHeight="1">
      <c r="A19" s="25"/>
      <c r="B19" s="80"/>
      <c r="C19" s="103"/>
      <c r="D19" s="242"/>
      <c r="E19" s="102"/>
      <c r="F19" s="243"/>
      <c r="G19" s="102"/>
    </row>
    <row r="20" spans="1:7" ht="15.75">
      <c r="A20" s="25"/>
      <c r="B20" s="104">
        <v>80120</v>
      </c>
      <c r="C20" s="9" t="s">
        <v>186</v>
      </c>
      <c r="D20" s="445">
        <f>D21+D22+D23</f>
        <v>1</v>
      </c>
      <c r="E20" s="445">
        <f>E21+E22+E23</f>
        <v>70500</v>
      </c>
      <c r="F20" s="445">
        <f>F21+F22+F23</f>
        <v>70501</v>
      </c>
      <c r="G20" s="244"/>
    </row>
    <row r="21" spans="1:7" ht="15.75">
      <c r="A21" s="9"/>
      <c r="B21" s="104"/>
      <c r="C21" s="378" t="s">
        <v>413</v>
      </c>
      <c r="D21" s="451"/>
      <c r="E21" s="445">
        <v>31700</v>
      </c>
      <c r="F21" s="445">
        <v>31700</v>
      </c>
      <c r="G21" s="244"/>
    </row>
    <row r="22" spans="1:7" ht="15.75">
      <c r="A22" s="9"/>
      <c r="B22" s="104"/>
      <c r="C22" s="378" t="s">
        <v>414</v>
      </c>
      <c r="D22" s="451"/>
      <c r="E22" s="445">
        <v>35600</v>
      </c>
      <c r="F22" s="445">
        <v>35600</v>
      </c>
      <c r="G22" s="244"/>
    </row>
    <row r="23" spans="1:7" s="142" customFormat="1" ht="23.25" customHeight="1">
      <c r="A23" s="114"/>
      <c r="B23" s="263"/>
      <c r="C23" s="379" t="s">
        <v>415</v>
      </c>
      <c r="D23" s="447">
        <v>1</v>
      </c>
      <c r="E23" s="447">
        <v>3200</v>
      </c>
      <c r="F23" s="447">
        <v>3201</v>
      </c>
      <c r="G23" s="374"/>
    </row>
    <row r="24" spans="1:7" ht="15.75">
      <c r="A24" s="9"/>
      <c r="B24" s="109">
        <v>80130</v>
      </c>
      <c r="C24" s="7" t="s">
        <v>187</v>
      </c>
      <c r="D24" s="448">
        <f>D26+D27+D28+D29+D30</f>
        <v>67</v>
      </c>
      <c r="E24" s="448">
        <f>E26+E27+E28+E29+E30</f>
        <v>55850</v>
      </c>
      <c r="F24" s="448">
        <f>F26+F27+F28+F29+F30</f>
        <v>55917</v>
      </c>
      <c r="G24" s="245"/>
    </row>
    <row r="25" spans="1:7" ht="13.5" customHeight="1">
      <c r="A25" s="9"/>
      <c r="B25" s="104"/>
      <c r="C25" s="377" t="s">
        <v>188</v>
      </c>
      <c r="D25" s="445"/>
      <c r="E25" s="445"/>
      <c r="F25" s="445"/>
      <c r="G25" s="244"/>
    </row>
    <row r="26" spans="1:7" ht="15.75">
      <c r="A26" s="9"/>
      <c r="B26" s="104"/>
      <c r="C26" s="377" t="s">
        <v>196</v>
      </c>
      <c r="D26" s="451"/>
      <c r="E26" s="445">
        <v>11000</v>
      </c>
      <c r="F26" s="445">
        <v>11000</v>
      </c>
      <c r="G26" s="244"/>
    </row>
    <row r="27" spans="1:7" ht="15.75">
      <c r="A27" s="9"/>
      <c r="B27" s="104"/>
      <c r="C27" s="377" t="s">
        <v>197</v>
      </c>
      <c r="D27" s="451"/>
      <c r="E27" s="445">
        <v>6550</v>
      </c>
      <c r="F27" s="445">
        <v>6550</v>
      </c>
      <c r="G27" s="244"/>
    </row>
    <row r="28" spans="1:7" ht="15.75">
      <c r="A28" s="9"/>
      <c r="B28" s="104"/>
      <c r="C28" s="377" t="s">
        <v>198</v>
      </c>
      <c r="D28" s="451"/>
      <c r="E28" s="445">
        <v>16200</v>
      </c>
      <c r="F28" s="445">
        <v>16200</v>
      </c>
      <c r="G28" s="244"/>
    </row>
    <row r="29" spans="1:7" ht="15.75">
      <c r="A29" s="9"/>
      <c r="B29" s="106"/>
      <c r="C29" s="377" t="s">
        <v>199</v>
      </c>
      <c r="D29" s="445"/>
      <c r="E29" s="445">
        <v>19100</v>
      </c>
      <c r="F29" s="445">
        <v>19100</v>
      </c>
      <c r="G29" s="244"/>
    </row>
    <row r="30" spans="1:7" s="142" customFormat="1" ht="21.75" customHeight="1">
      <c r="A30" s="114"/>
      <c r="B30" s="373"/>
      <c r="C30" s="380" t="s">
        <v>200</v>
      </c>
      <c r="D30" s="582">
        <v>67</v>
      </c>
      <c r="E30" s="447">
        <v>3000</v>
      </c>
      <c r="F30" s="447">
        <v>3067</v>
      </c>
      <c r="G30" s="374"/>
    </row>
    <row r="31" spans="1:7" ht="15.75">
      <c r="A31" s="9"/>
      <c r="B31" s="104">
        <v>80140</v>
      </c>
      <c r="C31" s="104" t="s">
        <v>230</v>
      </c>
      <c r="D31" s="244"/>
      <c r="E31" s="101"/>
      <c r="F31" s="101"/>
      <c r="G31" s="244"/>
    </row>
    <row r="32" spans="1:7" ht="15.75">
      <c r="A32" s="9"/>
      <c r="B32" s="104"/>
      <c r="C32" s="104" t="s">
        <v>189</v>
      </c>
      <c r="D32" s="244"/>
      <c r="E32" s="101"/>
      <c r="F32" s="101"/>
      <c r="G32" s="244"/>
    </row>
    <row r="33" spans="1:7" s="142" customFormat="1" ht="26.25" customHeight="1">
      <c r="A33" s="113"/>
      <c r="B33" s="376"/>
      <c r="C33" s="376" t="s">
        <v>231</v>
      </c>
      <c r="D33" s="374"/>
      <c r="E33" s="447">
        <v>29200</v>
      </c>
      <c r="F33" s="447">
        <v>29200</v>
      </c>
      <c r="G33" s="374"/>
    </row>
    <row r="34" spans="1:7" ht="15.75">
      <c r="A34" s="25">
        <v>3</v>
      </c>
      <c r="B34" s="111">
        <v>854</v>
      </c>
      <c r="C34" s="111" t="s">
        <v>190</v>
      </c>
      <c r="D34" s="246"/>
      <c r="E34" s="449">
        <f>E36+E42</f>
        <v>346450</v>
      </c>
      <c r="F34" s="449">
        <f>F36+F42</f>
        <v>345450</v>
      </c>
      <c r="G34" s="449">
        <f>G36+G42</f>
        <v>1000</v>
      </c>
    </row>
    <row r="35" spans="1:7" ht="15.75">
      <c r="A35" s="9"/>
      <c r="B35" s="104">
        <v>85403</v>
      </c>
      <c r="C35" s="9" t="s">
        <v>191</v>
      </c>
      <c r="D35" s="247"/>
      <c r="E35" s="445"/>
      <c r="F35" s="445"/>
      <c r="G35" s="445"/>
    </row>
    <row r="36" spans="1:7" ht="15.75">
      <c r="A36" s="9"/>
      <c r="B36" s="104"/>
      <c r="C36" s="9" t="s">
        <v>192</v>
      </c>
      <c r="D36" s="247"/>
      <c r="E36" s="445">
        <f>E38+E39+E41</f>
        <v>239350</v>
      </c>
      <c r="F36" s="445">
        <f>F38+F39+F41</f>
        <v>238350</v>
      </c>
      <c r="G36" s="445">
        <f>G38+G39+G40</f>
        <v>1000</v>
      </c>
    </row>
    <row r="37" spans="1:7" ht="12.75" customHeight="1">
      <c r="A37" s="9"/>
      <c r="B37" s="104"/>
      <c r="C37" s="377" t="s">
        <v>188</v>
      </c>
      <c r="D37" s="247"/>
      <c r="E37" s="445"/>
      <c r="F37" s="445"/>
      <c r="G37" s="445"/>
    </row>
    <row r="38" spans="1:7" ht="15.75">
      <c r="A38" s="9"/>
      <c r="B38" s="104"/>
      <c r="C38" s="377" t="s">
        <v>409</v>
      </c>
      <c r="D38" s="247"/>
      <c r="E38" s="445">
        <v>101500</v>
      </c>
      <c r="F38" s="445">
        <v>101500</v>
      </c>
      <c r="G38" s="445"/>
    </row>
    <row r="39" spans="1:7" ht="15.75">
      <c r="A39" s="9"/>
      <c r="B39" s="104"/>
      <c r="C39" s="377" t="s">
        <v>410</v>
      </c>
      <c r="D39" s="247"/>
      <c r="E39" s="445">
        <v>89800</v>
      </c>
      <c r="F39" s="445">
        <v>88800</v>
      </c>
      <c r="G39" s="445">
        <v>1000</v>
      </c>
    </row>
    <row r="40" spans="1:7" ht="15.75">
      <c r="A40" s="9"/>
      <c r="B40" s="104"/>
      <c r="C40" s="377" t="s">
        <v>411</v>
      </c>
      <c r="D40" s="247"/>
      <c r="E40" s="445"/>
      <c r="F40" s="445"/>
      <c r="G40" s="445"/>
    </row>
    <row r="41" spans="1:7" s="142" customFormat="1" ht="20.25" customHeight="1">
      <c r="A41" s="114"/>
      <c r="B41" s="376"/>
      <c r="C41" s="380" t="s">
        <v>194</v>
      </c>
      <c r="D41" s="381"/>
      <c r="E41" s="447">
        <v>48050</v>
      </c>
      <c r="F41" s="447">
        <v>48050</v>
      </c>
      <c r="G41" s="375"/>
    </row>
    <row r="42" spans="1:7" ht="15.75">
      <c r="A42" s="9"/>
      <c r="B42" s="104">
        <v>85410</v>
      </c>
      <c r="C42" s="9" t="s">
        <v>193</v>
      </c>
      <c r="D42" s="247"/>
      <c r="E42" s="445">
        <v>107100</v>
      </c>
      <c r="F42" s="445">
        <v>107100</v>
      </c>
      <c r="G42" s="244"/>
    </row>
    <row r="43" spans="1:7" ht="12.75" customHeight="1">
      <c r="A43" s="9"/>
      <c r="B43" s="104"/>
      <c r="C43" s="9" t="s">
        <v>188</v>
      </c>
      <c r="D43" s="101"/>
      <c r="E43" s="445"/>
      <c r="F43" s="445"/>
      <c r="G43" s="101"/>
    </row>
    <row r="44" spans="1:7" s="142" customFormat="1" ht="21.75" customHeight="1">
      <c r="A44" s="114"/>
      <c r="B44" s="452"/>
      <c r="C44" s="114" t="s">
        <v>195</v>
      </c>
      <c r="D44" s="453"/>
      <c r="E44" s="454">
        <v>107100</v>
      </c>
      <c r="F44" s="454">
        <v>107100</v>
      </c>
      <c r="G44" s="453"/>
    </row>
    <row r="45" spans="1:7" ht="15.75">
      <c r="A45" s="167"/>
      <c r="B45" s="167"/>
      <c r="C45" s="167" t="s">
        <v>180</v>
      </c>
      <c r="D45" s="450">
        <f>D12+D14+D34</f>
        <v>11068</v>
      </c>
      <c r="E45" s="450">
        <f>E12+E14+E34</f>
        <v>735000</v>
      </c>
      <c r="F45" s="450">
        <f>F12+F14+F34</f>
        <v>737068</v>
      </c>
      <c r="G45" s="450">
        <f>G12+G14+G34</f>
        <v>9000</v>
      </c>
    </row>
    <row r="46" spans="1:7" ht="2.25" customHeight="1">
      <c r="A46" s="164"/>
      <c r="B46" s="168"/>
      <c r="C46" s="165"/>
      <c r="D46" s="165"/>
      <c r="E46" s="165"/>
      <c r="F46" s="165"/>
      <c r="G46" s="166"/>
    </row>
    <row r="47" ht="15.75">
      <c r="E47" s="4"/>
    </row>
    <row r="48" ht="15.75">
      <c r="E48" s="4"/>
    </row>
  </sheetData>
  <mergeCells count="3">
    <mergeCell ref="A7:G7"/>
    <mergeCell ref="E2:G2"/>
    <mergeCell ref="C8:E8"/>
  </mergeCells>
  <printOptions/>
  <pageMargins left="0.7086614173228347" right="0.3937007874015748" top="0.3937007874015748" bottom="0.3937007874015748" header="0.3937007874015748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="80" zoomScaleNormal="80" workbookViewId="0" topLeftCell="A1">
      <selection activeCell="E4" sqref="E4"/>
    </sheetView>
  </sheetViews>
  <sheetFormatPr defaultColWidth="9.00390625" defaultRowHeight="12.75"/>
  <cols>
    <col min="1" max="1" width="3.875" style="1" customWidth="1"/>
    <col min="2" max="2" width="7.75390625" style="1" customWidth="1"/>
    <col min="3" max="3" width="36.00390625" style="1" customWidth="1"/>
    <col min="4" max="4" width="9.875" style="1" customWidth="1"/>
    <col min="5" max="5" width="11.875" style="1" customWidth="1"/>
    <col min="6" max="6" width="10.625" style="1" customWidth="1"/>
    <col min="7" max="7" width="8.25390625" style="1" customWidth="1"/>
    <col min="8" max="16384" width="9.125" style="1" customWidth="1"/>
  </cols>
  <sheetData>
    <row r="1" spans="5:7" ht="17.25" customHeight="1">
      <c r="E1" s="174" t="s">
        <v>38</v>
      </c>
      <c r="F1" s="175"/>
      <c r="G1" s="175"/>
    </row>
    <row r="2" spans="3:7" ht="12" customHeight="1">
      <c r="C2" s="14"/>
      <c r="D2" s="14"/>
      <c r="E2" s="587" t="s">
        <v>512</v>
      </c>
      <c r="F2" s="587"/>
      <c r="G2" s="587"/>
    </row>
    <row r="3" spans="5:7" ht="13.5" customHeight="1">
      <c r="E3" s="174" t="s">
        <v>162</v>
      </c>
      <c r="F3" s="175"/>
      <c r="G3" s="175"/>
    </row>
    <row r="4" spans="5:7" ht="12.75" customHeight="1">
      <c r="E4" s="174" t="s">
        <v>513</v>
      </c>
      <c r="F4" s="175"/>
      <c r="G4" s="175"/>
    </row>
    <row r="5" ht="12.75" customHeight="1">
      <c r="E5" s="42"/>
    </row>
    <row r="6" ht="12.75" customHeight="1">
      <c r="E6" s="42"/>
    </row>
    <row r="8" spans="1:7" ht="19.5">
      <c r="A8" s="608" t="s">
        <v>443</v>
      </c>
      <c r="B8" s="608"/>
      <c r="C8" s="608"/>
      <c r="D8" s="608"/>
      <c r="E8" s="608"/>
      <c r="F8" s="608"/>
      <c r="G8" s="608"/>
    </row>
    <row r="9" spans="1:7" ht="19.5">
      <c r="A9" s="528"/>
      <c r="B9" s="528"/>
      <c r="C9" s="608" t="s">
        <v>235</v>
      </c>
      <c r="D9" s="608"/>
      <c r="E9" s="608"/>
      <c r="F9" s="528"/>
      <c r="G9" s="528"/>
    </row>
    <row r="11" spans="6:7" ht="15.75">
      <c r="F11" s="3"/>
      <c r="G11" s="120" t="s">
        <v>2</v>
      </c>
    </row>
    <row r="12" spans="1:7" s="30" customFormat="1" ht="38.25">
      <c r="A12" s="45" t="s">
        <v>0</v>
      </c>
      <c r="B12" s="45" t="s">
        <v>311</v>
      </c>
      <c r="C12" s="45" t="s">
        <v>78</v>
      </c>
      <c r="D12" s="45" t="s">
        <v>67</v>
      </c>
      <c r="E12" s="45" t="s">
        <v>69</v>
      </c>
      <c r="F12" s="45" t="s">
        <v>70</v>
      </c>
      <c r="G12" s="45" t="s">
        <v>68</v>
      </c>
    </row>
    <row r="13" spans="1:7" s="17" customFormat="1" ht="11.25">
      <c r="A13" s="16">
        <v>1</v>
      </c>
      <c r="B13" s="16">
        <v>2</v>
      </c>
      <c r="C13" s="16">
        <v>3</v>
      </c>
      <c r="D13" s="16"/>
      <c r="E13" s="16">
        <v>4</v>
      </c>
      <c r="F13" s="16">
        <v>5</v>
      </c>
      <c r="G13" s="16"/>
    </row>
    <row r="14" spans="1:7" ht="15.75">
      <c r="A14" s="107">
        <v>1</v>
      </c>
      <c r="B14" s="357">
        <v>900</v>
      </c>
      <c r="C14" s="358" t="s">
        <v>201</v>
      </c>
      <c r="D14" s="359"/>
      <c r="E14" s="359"/>
      <c r="F14" s="359"/>
      <c r="G14" s="359"/>
    </row>
    <row r="15" spans="1:7" ht="15.75">
      <c r="A15" s="25"/>
      <c r="B15" s="37"/>
      <c r="C15" s="360" t="s">
        <v>506</v>
      </c>
      <c r="D15" s="455">
        <f>D17</f>
        <v>17367</v>
      </c>
      <c r="E15" s="455">
        <f>E17</f>
        <v>522867</v>
      </c>
      <c r="F15" s="455">
        <f>F17</f>
        <v>502000</v>
      </c>
      <c r="G15" s="455">
        <f>G17</f>
        <v>38234</v>
      </c>
    </row>
    <row r="16" spans="1:7" ht="15.75">
      <c r="A16" s="25"/>
      <c r="B16" s="25">
        <v>90011</v>
      </c>
      <c r="C16" s="9" t="s">
        <v>202</v>
      </c>
      <c r="D16" s="445"/>
      <c r="E16" s="445"/>
      <c r="F16" s="445"/>
      <c r="G16" s="445"/>
    </row>
    <row r="17" spans="1:7" ht="15.75">
      <c r="A17" s="25"/>
      <c r="B17" s="25"/>
      <c r="C17" s="9" t="s">
        <v>203</v>
      </c>
      <c r="D17" s="445">
        <v>17367</v>
      </c>
      <c r="E17" s="445">
        <f>E20+E23+D17</f>
        <v>522867</v>
      </c>
      <c r="F17" s="445">
        <f>F26+F28</f>
        <v>502000</v>
      </c>
      <c r="G17" s="445">
        <v>38234</v>
      </c>
    </row>
    <row r="18" spans="1:7" ht="15.75">
      <c r="A18" s="25"/>
      <c r="B18" s="25"/>
      <c r="C18" s="9" t="s">
        <v>10</v>
      </c>
      <c r="D18" s="445"/>
      <c r="E18" s="445"/>
      <c r="F18" s="445"/>
      <c r="G18" s="445"/>
    </row>
    <row r="19" spans="1:7" ht="15.75">
      <c r="A19" s="25"/>
      <c r="B19" s="25"/>
      <c r="C19" s="9" t="s">
        <v>395</v>
      </c>
      <c r="D19" s="445"/>
      <c r="E19" s="445"/>
      <c r="F19" s="445"/>
      <c r="G19" s="445"/>
    </row>
    <row r="20" spans="1:7" s="142" customFormat="1" ht="23.25" customHeight="1">
      <c r="A20" s="339"/>
      <c r="B20" s="339"/>
      <c r="C20" s="457" t="s">
        <v>396</v>
      </c>
      <c r="D20" s="454"/>
      <c r="E20" s="454">
        <v>180000</v>
      </c>
      <c r="F20" s="454"/>
      <c r="G20" s="454"/>
    </row>
    <row r="21" spans="1:7" ht="15.75">
      <c r="A21" s="25"/>
      <c r="B21" s="25"/>
      <c r="C21" s="356" t="s">
        <v>397</v>
      </c>
      <c r="D21" s="445"/>
      <c r="E21" s="445"/>
      <c r="F21" s="445"/>
      <c r="G21" s="445"/>
    </row>
    <row r="22" spans="1:7" ht="15.75">
      <c r="A22" s="25"/>
      <c r="B22" s="25"/>
      <c r="C22" s="9" t="s">
        <v>507</v>
      </c>
      <c r="D22" s="445"/>
      <c r="E22" s="445"/>
      <c r="F22" s="445"/>
      <c r="G22" s="445"/>
    </row>
    <row r="23" spans="1:7" ht="15.75">
      <c r="A23" s="25"/>
      <c r="B23" s="25"/>
      <c r="C23" s="9" t="s">
        <v>398</v>
      </c>
      <c r="D23" s="445"/>
      <c r="E23" s="445">
        <v>325500</v>
      </c>
      <c r="F23" s="445"/>
      <c r="G23" s="445"/>
    </row>
    <row r="24" spans="1:7" ht="11.25" customHeight="1">
      <c r="A24" s="25"/>
      <c r="B24" s="25"/>
      <c r="C24" s="10"/>
      <c r="D24" s="456"/>
      <c r="E24" s="456"/>
      <c r="F24" s="456"/>
      <c r="G24" s="456"/>
    </row>
    <row r="25" spans="1:7" ht="15.75">
      <c r="A25" s="25"/>
      <c r="B25" s="25"/>
      <c r="C25" s="9" t="s">
        <v>399</v>
      </c>
      <c r="D25" s="445"/>
      <c r="E25" s="445"/>
      <c r="F25" s="445"/>
      <c r="G25" s="445"/>
    </row>
    <row r="26" spans="1:7" ht="15.75">
      <c r="A26" s="25"/>
      <c r="B26" s="25"/>
      <c r="C26" s="356" t="s">
        <v>400</v>
      </c>
      <c r="D26" s="445"/>
      <c r="E26" s="445"/>
      <c r="F26" s="445">
        <v>432500</v>
      </c>
      <c r="G26" s="445"/>
    </row>
    <row r="27" spans="1:7" ht="23.25" customHeight="1">
      <c r="A27" s="25"/>
      <c r="B27" s="25"/>
      <c r="C27" s="356" t="s">
        <v>401</v>
      </c>
      <c r="D27" s="445"/>
      <c r="E27" s="445"/>
      <c r="F27" s="445"/>
      <c r="G27" s="445"/>
    </row>
    <row r="28" spans="1:7" ht="24" customHeight="1">
      <c r="A28" s="37"/>
      <c r="B28" s="37"/>
      <c r="C28" s="113" t="s">
        <v>402</v>
      </c>
      <c r="D28" s="447"/>
      <c r="E28" s="447"/>
      <c r="F28" s="447">
        <v>69500</v>
      </c>
      <c r="G28" s="447"/>
    </row>
    <row r="29" spans="1:7" ht="3.75" customHeight="1">
      <c r="A29" s="164"/>
      <c r="B29" s="586"/>
      <c r="C29" s="165"/>
      <c r="D29" s="165"/>
      <c r="E29" s="165"/>
      <c r="F29" s="165"/>
      <c r="G29" s="166"/>
    </row>
    <row r="30" spans="1:7" ht="12.75" customHeight="1">
      <c r="A30" s="170"/>
      <c r="B30" s="169"/>
      <c r="C30" s="170"/>
      <c r="D30" s="170"/>
      <c r="E30" s="170"/>
      <c r="F30" s="170"/>
      <c r="G30" s="170"/>
    </row>
    <row r="31" spans="1:7" ht="12" customHeight="1">
      <c r="A31" s="170"/>
      <c r="B31" s="169"/>
      <c r="C31" s="170"/>
      <c r="D31" s="170"/>
      <c r="E31" s="170"/>
      <c r="F31" s="170"/>
      <c r="G31" s="170"/>
    </row>
    <row r="32" spans="1:7" ht="10.5" customHeight="1">
      <c r="A32" s="170"/>
      <c r="B32" s="169"/>
      <c r="C32" s="170"/>
      <c r="D32" s="170"/>
      <c r="E32" s="170"/>
      <c r="F32" s="170"/>
      <c r="G32" s="170"/>
    </row>
    <row r="33" spans="1:7" ht="9.75" customHeight="1">
      <c r="A33" s="170"/>
      <c r="B33" s="171"/>
      <c r="C33" s="170"/>
      <c r="D33" s="170"/>
      <c r="E33" s="170"/>
      <c r="F33" s="170"/>
      <c r="G33" s="170"/>
    </row>
    <row r="34" spans="1:7" ht="9" customHeight="1">
      <c r="A34" s="170"/>
      <c r="B34" s="171"/>
      <c r="C34" s="170"/>
      <c r="D34" s="170"/>
      <c r="E34" s="170"/>
      <c r="F34" s="170"/>
      <c r="G34" s="170"/>
    </row>
    <row r="35" spans="1:7" ht="14.25" customHeight="1">
      <c r="A35" s="170"/>
      <c r="B35" s="171"/>
      <c r="C35" s="170"/>
      <c r="D35" s="170"/>
      <c r="E35" s="170"/>
      <c r="F35" s="170"/>
      <c r="G35" s="170"/>
    </row>
    <row r="36" spans="1:7" ht="15.75">
      <c r="A36" s="170"/>
      <c r="B36" s="171"/>
      <c r="C36" s="170"/>
      <c r="D36" s="170"/>
      <c r="E36" s="170"/>
      <c r="F36" s="170"/>
      <c r="G36" s="170"/>
    </row>
    <row r="37" ht="15.75">
      <c r="E37" s="4"/>
    </row>
    <row r="38" ht="15.75">
      <c r="E38" s="4"/>
    </row>
  </sheetData>
  <mergeCells count="3">
    <mergeCell ref="A8:G8"/>
    <mergeCell ref="E2:G2"/>
    <mergeCell ref="C9:E9"/>
  </mergeCells>
  <printOptions/>
  <pageMargins left="0.7086614173228347" right="0.3937007874015748" top="0.3937007874015748" bottom="0.3937007874015748" header="0.3937007874015748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80" zoomScaleNormal="80" workbookViewId="0" topLeftCell="A1">
      <selection activeCell="E4" sqref="E4"/>
    </sheetView>
  </sheetViews>
  <sheetFormatPr defaultColWidth="9.00390625" defaultRowHeight="12.75"/>
  <cols>
    <col min="1" max="1" width="3.875" style="1" customWidth="1"/>
    <col min="2" max="2" width="6.625" style="1" customWidth="1"/>
    <col min="3" max="3" width="40.25390625" style="1" customWidth="1"/>
    <col min="4" max="4" width="9.75390625" style="1" customWidth="1"/>
    <col min="5" max="5" width="33.75390625" style="1" customWidth="1"/>
    <col min="6" max="16384" width="9.125" style="1" customWidth="1"/>
  </cols>
  <sheetData>
    <row r="1" spans="5:7" ht="15" customHeight="1">
      <c r="E1" s="174" t="s">
        <v>39</v>
      </c>
      <c r="F1" s="175"/>
      <c r="G1" s="175"/>
    </row>
    <row r="2" spans="3:7" ht="13.5" customHeight="1">
      <c r="C2" s="14"/>
      <c r="E2" s="587" t="s">
        <v>512</v>
      </c>
      <c r="F2" s="587"/>
      <c r="G2" s="587"/>
    </row>
    <row r="3" spans="5:7" ht="12.75" customHeight="1">
      <c r="E3" s="174" t="s">
        <v>162</v>
      </c>
      <c r="F3" s="175"/>
      <c r="G3" s="175"/>
    </row>
    <row r="4" spans="5:7" ht="12" customHeight="1">
      <c r="E4" s="174" t="s">
        <v>513</v>
      </c>
      <c r="F4" s="175"/>
      <c r="G4" s="175"/>
    </row>
    <row r="6" spans="1:5" ht="19.5">
      <c r="A6" s="608" t="s">
        <v>236</v>
      </c>
      <c r="B6" s="608"/>
      <c r="C6" s="608"/>
      <c r="D6" s="608"/>
      <c r="E6" s="608"/>
    </row>
    <row r="7" ht="15.75">
      <c r="E7" s="3"/>
    </row>
    <row r="8" spans="1:5" s="5" customFormat="1" ht="36" customHeight="1">
      <c r="A8" s="506" t="s">
        <v>0</v>
      </c>
      <c r="B8" s="45" t="s">
        <v>311</v>
      </c>
      <c r="C8" s="527" t="s">
        <v>41</v>
      </c>
      <c r="D8" s="527" t="s">
        <v>42</v>
      </c>
      <c r="E8" s="527" t="s">
        <v>206</v>
      </c>
    </row>
    <row r="9" spans="1:6" s="4" customFormat="1" ht="9" customHeight="1">
      <c r="A9" s="100">
        <v>1</v>
      </c>
      <c r="B9" s="16">
        <v>2</v>
      </c>
      <c r="C9" s="16">
        <v>3</v>
      </c>
      <c r="D9" s="16">
        <v>4</v>
      </c>
      <c r="E9" s="16">
        <v>5</v>
      </c>
      <c r="F9" s="17"/>
    </row>
    <row r="10" spans="1:5" s="4" customFormat="1" ht="15.75">
      <c r="A10" s="655" t="s">
        <v>24</v>
      </c>
      <c r="B10" s="491">
        <v>801</v>
      </c>
      <c r="C10" s="514" t="s">
        <v>204</v>
      </c>
      <c r="D10" s="334">
        <f>D14+D20</f>
        <v>426900</v>
      </c>
      <c r="E10" s="100"/>
    </row>
    <row r="11" spans="1:5" s="4" customFormat="1" ht="15.75">
      <c r="A11" s="656"/>
      <c r="B11" s="492">
        <v>80120</v>
      </c>
      <c r="C11" s="335" t="s">
        <v>351</v>
      </c>
      <c r="D11" s="517"/>
      <c r="E11" s="336" t="s">
        <v>359</v>
      </c>
    </row>
    <row r="12" spans="1:5" s="4" customFormat="1" ht="15.75">
      <c r="A12" s="656"/>
      <c r="B12" s="493"/>
      <c r="C12" s="108" t="s">
        <v>352</v>
      </c>
      <c r="D12" s="495"/>
      <c r="E12" s="333" t="s">
        <v>360</v>
      </c>
    </row>
    <row r="13" spans="1:5" s="4" customFormat="1" ht="15.75">
      <c r="A13" s="656"/>
      <c r="B13" s="493"/>
      <c r="C13" s="108" t="s">
        <v>353</v>
      </c>
      <c r="D13" s="495"/>
      <c r="E13" s="333" t="s">
        <v>361</v>
      </c>
    </row>
    <row r="14" spans="1:5" s="4" customFormat="1" ht="15.75">
      <c r="A14" s="656"/>
      <c r="B14" s="493"/>
      <c r="C14" s="108" t="s">
        <v>354</v>
      </c>
      <c r="D14" s="90">
        <v>26900</v>
      </c>
      <c r="E14" s="333" t="s">
        <v>362</v>
      </c>
    </row>
    <row r="15" spans="1:5" s="4" customFormat="1" ht="15.75">
      <c r="A15" s="656"/>
      <c r="B15" s="494"/>
      <c r="C15" s="272"/>
      <c r="D15" s="91"/>
      <c r="E15" s="37"/>
    </row>
    <row r="16" spans="1:5" s="4" customFormat="1" ht="15.75">
      <c r="A16" s="656"/>
      <c r="B16" s="493">
        <v>80195</v>
      </c>
      <c r="C16" s="157" t="s">
        <v>240</v>
      </c>
      <c r="D16" s="90"/>
      <c r="E16" s="332" t="s">
        <v>355</v>
      </c>
    </row>
    <row r="17" spans="1:5" s="4" customFormat="1" ht="15.75">
      <c r="A17" s="656"/>
      <c r="B17" s="495"/>
      <c r="C17" s="108" t="s">
        <v>437</v>
      </c>
      <c r="D17" s="90"/>
      <c r="E17" s="332" t="s">
        <v>356</v>
      </c>
    </row>
    <row r="18" spans="1:5" s="4" customFormat="1" ht="15.75">
      <c r="A18" s="656"/>
      <c r="B18" s="495"/>
      <c r="C18" s="108" t="s">
        <v>438</v>
      </c>
      <c r="D18" s="90"/>
      <c r="E18" s="332" t="s">
        <v>357</v>
      </c>
    </row>
    <row r="19" spans="1:5" s="4" customFormat="1" ht="15.75">
      <c r="A19" s="656"/>
      <c r="B19" s="495"/>
      <c r="C19" s="108" t="s">
        <v>439</v>
      </c>
      <c r="D19" s="90"/>
      <c r="E19" s="332" t="s">
        <v>358</v>
      </c>
    </row>
    <row r="20" spans="1:5" s="4" customFormat="1" ht="15.75">
      <c r="A20" s="656"/>
      <c r="B20" s="495"/>
      <c r="C20" s="108" t="s">
        <v>440</v>
      </c>
      <c r="D20" s="90">
        <f>D23+D25+D26+D28+D30+D31+D36+D33</f>
        <v>400000</v>
      </c>
      <c r="E20" s="332"/>
    </row>
    <row r="21" spans="1:5" s="4" customFormat="1" ht="15.75">
      <c r="A21" s="656"/>
      <c r="B21" s="495"/>
      <c r="C21" s="108"/>
      <c r="D21" s="90"/>
      <c r="E21" s="332"/>
    </row>
    <row r="22" spans="1:5" s="4" customFormat="1" ht="15.75">
      <c r="A22" s="656"/>
      <c r="B22" s="495"/>
      <c r="C22" s="108" t="s">
        <v>205</v>
      </c>
      <c r="D22" s="90"/>
      <c r="E22" s="104"/>
    </row>
    <row r="23" spans="1:5" s="4" customFormat="1" ht="15.75">
      <c r="A23" s="656"/>
      <c r="B23" s="495"/>
      <c r="C23" s="108" t="s">
        <v>208</v>
      </c>
      <c r="D23" s="90">
        <v>50000</v>
      </c>
      <c r="E23" s="25"/>
    </row>
    <row r="24" spans="1:5" s="4" customFormat="1" ht="20.25" customHeight="1">
      <c r="A24" s="656"/>
      <c r="B24" s="495"/>
      <c r="C24" s="108" t="s">
        <v>209</v>
      </c>
      <c r="D24" s="90"/>
      <c r="E24" s="25"/>
    </row>
    <row r="25" spans="1:5" s="4" customFormat="1" ht="15.75">
      <c r="A25" s="656"/>
      <c r="B25" s="495"/>
      <c r="C25" s="108" t="s">
        <v>210</v>
      </c>
      <c r="D25" s="90">
        <v>11000</v>
      </c>
      <c r="E25" s="25"/>
    </row>
    <row r="26" spans="1:5" s="4" customFormat="1" ht="20.25" customHeight="1">
      <c r="A26" s="656"/>
      <c r="B26" s="495"/>
      <c r="C26" s="108" t="s">
        <v>211</v>
      </c>
      <c r="D26" s="90">
        <v>62000</v>
      </c>
      <c r="E26" s="25"/>
    </row>
    <row r="27" spans="1:5" s="4" customFormat="1" ht="21.75" customHeight="1">
      <c r="A27" s="656"/>
      <c r="B27" s="495"/>
      <c r="C27" s="108" t="s">
        <v>212</v>
      </c>
      <c r="D27" s="90"/>
      <c r="E27" s="25"/>
    </row>
    <row r="28" spans="1:5" s="4" customFormat="1" ht="15.75">
      <c r="A28" s="656"/>
      <c r="B28" s="495"/>
      <c r="C28" s="108" t="s">
        <v>213</v>
      </c>
      <c r="D28" s="90">
        <v>20000</v>
      </c>
      <c r="E28" s="25"/>
    </row>
    <row r="29" spans="1:5" s="4" customFormat="1" ht="19.5" customHeight="1">
      <c r="A29" s="656"/>
      <c r="B29" s="495"/>
      <c r="C29" s="108" t="s">
        <v>363</v>
      </c>
      <c r="D29" s="90"/>
      <c r="E29" s="25"/>
    </row>
    <row r="30" spans="1:5" s="4" customFormat="1" ht="15.75">
      <c r="A30" s="656"/>
      <c r="B30" s="495"/>
      <c r="C30" s="108" t="s">
        <v>364</v>
      </c>
      <c r="D30" s="90">
        <v>43000</v>
      </c>
      <c r="E30" s="25"/>
    </row>
    <row r="31" spans="1:5" s="4" customFormat="1" ht="21.75" customHeight="1">
      <c r="A31" s="656"/>
      <c r="B31" s="495"/>
      <c r="C31" s="108" t="s">
        <v>214</v>
      </c>
      <c r="D31" s="90">
        <v>139000</v>
      </c>
      <c r="E31" s="25"/>
    </row>
    <row r="32" spans="1:5" s="4" customFormat="1" ht="20.25" customHeight="1">
      <c r="A32" s="656"/>
      <c r="B32" s="495"/>
      <c r="C32" s="108" t="s">
        <v>215</v>
      </c>
      <c r="D32" s="90"/>
      <c r="E32" s="25"/>
    </row>
    <row r="33" spans="1:5" s="4" customFormat="1" ht="15.75">
      <c r="A33" s="656"/>
      <c r="B33" s="495"/>
      <c r="C33" s="108" t="s">
        <v>365</v>
      </c>
      <c r="D33" s="90">
        <v>40000</v>
      </c>
      <c r="E33" s="25"/>
    </row>
    <row r="34" spans="1:5" s="4" customFormat="1" ht="21.75" customHeight="1">
      <c r="A34" s="656"/>
      <c r="B34" s="495"/>
      <c r="C34" s="108" t="s">
        <v>366</v>
      </c>
      <c r="D34" s="90"/>
      <c r="E34" s="25"/>
    </row>
    <row r="35" spans="1:5" s="4" customFormat="1" ht="15.75">
      <c r="A35" s="656"/>
      <c r="B35" s="495"/>
      <c r="C35" s="459" t="s">
        <v>417</v>
      </c>
      <c r="D35" s="90"/>
      <c r="E35" s="25"/>
    </row>
    <row r="36" spans="1:5" s="4" customFormat="1" ht="23.25" customHeight="1">
      <c r="A36" s="657"/>
      <c r="B36" s="496"/>
      <c r="C36" s="118" t="s">
        <v>367</v>
      </c>
      <c r="D36" s="518">
        <v>35000</v>
      </c>
      <c r="E36" s="37"/>
    </row>
    <row r="37" spans="1:5" s="23" customFormat="1" ht="23.25" customHeight="1">
      <c r="A37" s="507" t="s">
        <v>25</v>
      </c>
      <c r="B37" s="497">
        <v>852</v>
      </c>
      <c r="C37" s="348" t="s">
        <v>368</v>
      </c>
      <c r="D37" s="349">
        <f>D43</f>
        <v>653182</v>
      </c>
      <c r="E37" s="338"/>
    </row>
    <row r="38" spans="1:5" s="23" customFormat="1" ht="15.75" customHeight="1">
      <c r="A38" s="508"/>
      <c r="B38" s="498">
        <v>85201</v>
      </c>
      <c r="C38" s="340" t="s">
        <v>369</v>
      </c>
      <c r="D38" s="519"/>
      <c r="E38" s="350" t="s">
        <v>383</v>
      </c>
    </row>
    <row r="39" spans="1:5" s="23" customFormat="1" ht="15.75" customHeight="1">
      <c r="A39" s="508"/>
      <c r="B39" s="499"/>
      <c r="C39" s="341" t="s">
        <v>370</v>
      </c>
      <c r="D39" s="520"/>
      <c r="E39" s="119" t="s">
        <v>384</v>
      </c>
    </row>
    <row r="40" spans="1:5" s="23" customFormat="1" ht="15.75" customHeight="1">
      <c r="A40" s="508"/>
      <c r="B40" s="499"/>
      <c r="C40" s="341" t="s">
        <v>371</v>
      </c>
      <c r="D40" s="520"/>
      <c r="E40" s="119" t="s">
        <v>385</v>
      </c>
    </row>
    <row r="41" spans="1:5" s="23" customFormat="1" ht="15.75" customHeight="1">
      <c r="A41" s="508"/>
      <c r="B41" s="499"/>
      <c r="C41" s="341" t="s">
        <v>372</v>
      </c>
      <c r="D41" s="520"/>
      <c r="E41" s="339"/>
    </row>
    <row r="42" spans="1:5" s="23" customFormat="1" ht="15.75" customHeight="1">
      <c r="A42" s="508"/>
      <c r="B42" s="499"/>
      <c r="C42" s="341" t="s">
        <v>373</v>
      </c>
      <c r="D42" s="520"/>
      <c r="E42" s="339"/>
    </row>
    <row r="43" spans="1:5" s="23" customFormat="1" ht="15.75" customHeight="1">
      <c r="A43" s="508"/>
      <c r="B43" s="499"/>
      <c r="C43" s="452" t="s">
        <v>416</v>
      </c>
      <c r="D43" s="520">
        <v>653182</v>
      </c>
      <c r="E43" s="339"/>
    </row>
    <row r="44" spans="1:5" s="23" customFormat="1" ht="9.75" customHeight="1">
      <c r="A44" s="508"/>
      <c r="B44" s="499"/>
      <c r="C44" s="342"/>
      <c r="D44" s="520"/>
      <c r="E44" s="339"/>
    </row>
    <row r="45" spans="1:5" s="23" customFormat="1" ht="15.75" customHeight="1">
      <c r="A45" s="508"/>
      <c r="B45" s="499"/>
      <c r="C45" s="452" t="s">
        <v>205</v>
      </c>
      <c r="D45" s="520"/>
      <c r="E45" s="339"/>
    </row>
    <row r="46" spans="1:5" s="23" customFormat="1" ht="15.75" customHeight="1">
      <c r="A46" s="508"/>
      <c r="B46" s="499"/>
      <c r="C46" s="452" t="s">
        <v>374</v>
      </c>
      <c r="D46" s="520"/>
      <c r="E46" s="339"/>
    </row>
    <row r="47" spans="1:5" s="23" customFormat="1" ht="15.75" customHeight="1">
      <c r="A47" s="508"/>
      <c r="B47" s="499"/>
      <c r="C47" s="452" t="s">
        <v>375</v>
      </c>
      <c r="D47" s="520"/>
      <c r="E47" s="339"/>
    </row>
    <row r="48" spans="1:5" s="23" customFormat="1" ht="15.75" customHeight="1">
      <c r="A48" s="509"/>
      <c r="B48" s="500"/>
      <c r="C48" s="345"/>
      <c r="D48" s="521"/>
      <c r="E48" s="337"/>
    </row>
    <row r="49" spans="1:5" s="23" customFormat="1" ht="15.75" customHeight="1">
      <c r="A49" s="510"/>
      <c r="B49" s="497"/>
      <c r="C49" s="490" t="s">
        <v>376</v>
      </c>
      <c r="D49" s="522"/>
      <c r="E49" s="338"/>
    </row>
    <row r="50" spans="1:5" s="23" customFormat="1" ht="15.75" customHeight="1">
      <c r="A50" s="511"/>
      <c r="B50" s="341"/>
      <c r="C50" s="158" t="s">
        <v>377</v>
      </c>
      <c r="D50" s="343"/>
      <c r="E50" s="339"/>
    </row>
    <row r="51" spans="1:5" s="4" customFormat="1" ht="19.5" customHeight="1">
      <c r="A51" s="512"/>
      <c r="B51" s="493"/>
      <c r="C51" s="108" t="s">
        <v>378</v>
      </c>
      <c r="D51" s="90"/>
      <c r="E51" s="25"/>
    </row>
    <row r="52" spans="1:5" s="23" customFormat="1" ht="15.75" customHeight="1">
      <c r="A52" s="511"/>
      <c r="B52" s="341"/>
      <c r="C52" s="158" t="s">
        <v>379</v>
      </c>
      <c r="D52" s="343"/>
      <c r="E52" s="339"/>
    </row>
    <row r="53" spans="1:5" s="4" customFormat="1" ht="22.5" customHeight="1">
      <c r="A53" s="512"/>
      <c r="B53" s="493"/>
      <c r="C53" s="108" t="s">
        <v>380</v>
      </c>
      <c r="D53" s="90"/>
      <c r="E53" s="25"/>
    </row>
    <row r="54" spans="1:5" s="23" customFormat="1" ht="15.75" customHeight="1">
      <c r="A54" s="511"/>
      <c r="B54" s="341"/>
      <c r="C54" s="158" t="s">
        <v>375</v>
      </c>
      <c r="D54" s="343"/>
      <c r="E54" s="339"/>
    </row>
    <row r="55" spans="1:5" s="4" customFormat="1" ht="22.5" customHeight="1">
      <c r="A55" s="512"/>
      <c r="B55" s="493"/>
      <c r="C55" s="108" t="s">
        <v>381</v>
      </c>
      <c r="D55" s="90"/>
      <c r="E55" s="25"/>
    </row>
    <row r="56" spans="1:5" s="23" customFormat="1" ht="15.75" customHeight="1">
      <c r="A56" s="511"/>
      <c r="B56" s="341"/>
      <c r="C56" s="158" t="s">
        <v>382</v>
      </c>
      <c r="D56" s="343"/>
      <c r="E56" s="342" t="s">
        <v>388</v>
      </c>
    </row>
    <row r="57" spans="1:5" s="23" customFormat="1" ht="15.75" customHeight="1">
      <c r="A57" s="513"/>
      <c r="B57" s="501"/>
      <c r="C57" s="458"/>
      <c r="D57" s="518"/>
      <c r="E57" s="345" t="s">
        <v>389</v>
      </c>
    </row>
    <row r="58" spans="1:5" s="4" customFormat="1" ht="15.75">
      <c r="A58" s="655" t="s">
        <v>26</v>
      </c>
      <c r="B58" s="494">
        <v>921</v>
      </c>
      <c r="C58" s="515" t="s">
        <v>207</v>
      </c>
      <c r="D58" s="344">
        <f>D60</f>
        <v>20000</v>
      </c>
      <c r="E58" s="37"/>
    </row>
    <row r="59" spans="1:5" s="4" customFormat="1" ht="22.5" customHeight="1">
      <c r="A59" s="656"/>
      <c r="B59" s="493">
        <v>92116</v>
      </c>
      <c r="C59" s="108" t="s">
        <v>386</v>
      </c>
      <c r="D59" s="90"/>
      <c r="E59" s="332" t="s">
        <v>216</v>
      </c>
    </row>
    <row r="60" spans="1:5" s="4" customFormat="1" ht="27" customHeight="1">
      <c r="A60" s="657"/>
      <c r="B60" s="493"/>
      <c r="C60" s="158" t="s">
        <v>387</v>
      </c>
      <c r="D60" s="343">
        <v>20000</v>
      </c>
      <c r="E60" s="119" t="s">
        <v>217</v>
      </c>
    </row>
    <row r="61" spans="1:5" s="4" customFormat="1" ht="15.75">
      <c r="A61" s="655" t="s">
        <v>27</v>
      </c>
      <c r="B61" s="492">
        <v>854</v>
      </c>
      <c r="C61" s="516" t="s">
        <v>218</v>
      </c>
      <c r="D61" s="251"/>
      <c r="E61" s="351"/>
    </row>
    <row r="62" spans="1:5" s="4" customFormat="1" ht="15.75">
      <c r="A62" s="656"/>
      <c r="B62" s="494"/>
      <c r="C62" s="515" t="s">
        <v>219</v>
      </c>
      <c r="D62" s="344">
        <f>D66+D71</f>
        <v>304000</v>
      </c>
      <c r="E62" s="352"/>
    </row>
    <row r="63" spans="1:5" s="4" customFormat="1" ht="15.75">
      <c r="A63" s="656"/>
      <c r="B63" s="493">
        <v>854</v>
      </c>
      <c r="C63" s="346"/>
      <c r="D63" s="116"/>
      <c r="E63" s="353"/>
    </row>
    <row r="64" spans="1:5" s="4" customFormat="1" ht="15.75">
      <c r="A64" s="656"/>
      <c r="B64" s="493">
        <v>85415</v>
      </c>
      <c r="C64" s="108" t="s">
        <v>232</v>
      </c>
      <c r="D64" s="90"/>
      <c r="E64" s="332" t="s">
        <v>390</v>
      </c>
    </row>
    <row r="65" spans="1:5" s="4" customFormat="1" ht="15.75">
      <c r="A65" s="656"/>
      <c r="B65" s="495"/>
      <c r="C65" s="108" t="s">
        <v>220</v>
      </c>
      <c r="D65" s="90"/>
      <c r="E65" s="332" t="s">
        <v>222</v>
      </c>
    </row>
    <row r="66" spans="1:5" s="4" customFormat="1" ht="15.75">
      <c r="A66" s="656"/>
      <c r="B66" s="495"/>
      <c r="C66" s="108" t="s">
        <v>221</v>
      </c>
      <c r="D66" s="90">
        <v>4000</v>
      </c>
      <c r="E66" s="332" t="s">
        <v>223</v>
      </c>
    </row>
    <row r="67" spans="1:5" s="4" customFormat="1" ht="15.75">
      <c r="A67" s="656"/>
      <c r="B67" s="495"/>
      <c r="C67" s="115"/>
      <c r="D67" s="90"/>
      <c r="E67" s="332" t="s">
        <v>224</v>
      </c>
    </row>
    <row r="68" spans="1:5" s="4" customFormat="1" ht="15.75">
      <c r="A68" s="656"/>
      <c r="B68" s="502">
        <v>926</v>
      </c>
      <c r="C68" s="347"/>
      <c r="D68" s="523"/>
      <c r="E68" s="347"/>
    </row>
    <row r="69" spans="1:5" s="4" customFormat="1" ht="15.75">
      <c r="A69" s="656"/>
      <c r="B69" s="503">
        <v>92601</v>
      </c>
      <c r="C69" s="104" t="s">
        <v>232</v>
      </c>
      <c r="D69" s="524"/>
      <c r="E69" s="332" t="s">
        <v>391</v>
      </c>
    </row>
    <row r="70" spans="1:5" s="4" customFormat="1" ht="15.75">
      <c r="A70" s="656"/>
      <c r="B70" s="504"/>
      <c r="C70" s="104" t="s">
        <v>220</v>
      </c>
      <c r="D70" s="524"/>
      <c r="E70" s="354" t="s">
        <v>508</v>
      </c>
    </row>
    <row r="71" spans="1:5" s="4" customFormat="1" ht="15.75">
      <c r="A71" s="656"/>
      <c r="B71" s="504"/>
      <c r="C71" s="104" t="s">
        <v>221</v>
      </c>
      <c r="D71" s="524">
        <v>300000</v>
      </c>
      <c r="E71" s="332" t="s">
        <v>392</v>
      </c>
    </row>
    <row r="72" spans="1:5" s="4" customFormat="1" ht="15.75">
      <c r="A72" s="508"/>
      <c r="B72" s="504"/>
      <c r="C72" s="104"/>
      <c r="D72" s="524"/>
      <c r="E72" s="332" t="s">
        <v>393</v>
      </c>
    </row>
    <row r="73" spans="1:5" s="4" customFormat="1" ht="15.75">
      <c r="A73" s="508"/>
      <c r="B73" s="505"/>
      <c r="C73" s="105"/>
      <c r="D73" s="525"/>
      <c r="E73" s="355" t="s">
        <v>394</v>
      </c>
    </row>
    <row r="74" spans="1:5" ht="25.5" customHeight="1">
      <c r="A74" s="162"/>
      <c r="B74" s="162"/>
      <c r="C74" s="163" t="s">
        <v>180</v>
      </c>
      <c r="D74" s="526">
        <f>D10+D37+D58+D62</f>
        <v>1404082</v>
      </c>
      <c r="E74" s="162"/>
    </row>
    <row r="75" spans="1:5" ht="2.25" customHeight="1">
      <c r="A75" s="164"/>
      <c r="B75" s="165"/>
      <c r="C75" s="165"/>
      <c r="D75" s="165"/>
      <c r="E75" s="166"/>
    </row>
    <row r="76" ht="13.5" customHeight="1">
      <c r="E76" s="4"/>
    </row>
    <row r="77" ht="13.5" customHeight="1">
      <c r="E77" s="4"/>
    </row>
    <row r="78" ht="15.75">
      <c r="E78" s="17"/>
    </row>
  </sheetData>
  <mergeCells count="5">
    <mergeCell ref="A61:A71"/>
    <mergeCell ref="A6:E6"/>
    <mergeCell ref="E2:G2"/>
    <mergeCell ref="A10:A36"/>
    <mergeCell ref="A58:A60"/>
  </mergeCells>
  <printOptions/>
  <pageMargins left="0.5905511811023623" right="0.3937007874015748" top="0.3937007874015748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Karina</cp:lastModifiedBy>
  <cp:lastPrinted>2004-11-08T10:03:05Z</cp:lastPrinted>
  <dcterms:created xsi:type="dcterms:W3CDTF">2000-10-09T19:11:55Z</dcterms:created>
  <dcterms:modified xsi:type="dcterms:W3CDTF">2004-11-08T10:18:54Z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