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4"/>
  </bookViews>
  <sheets>
    <sheet name="Doch.wg działów" sheetId="1" r:id="rId1"/>
    <sheet name="Doch.wg dz.rozdz." sheetId="2" r:id="rId2"/>
    <sheet name="ogólne zest. cyfr" sheetId="3" r:id="rId3"/>
    <sheet name="doch. budżetu" sheetId="4" r:id="rId4"/>
    <sheet name="Doch.wg źródeł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<sst xmlns="http://schemas.openxmlformats.org/spreadsheetml/2006/main" count="198" uniqueCount="150">
  <si>
    <t xml:space="preserve">                                   P l a n</t>
  </si>
  <si>
    <t>Dz.</t>
  </si>
  <si>
    <t>Nazwa</t>
  </si>
  <si>
    <t>I</t>
  </si>
  <si>
    <t xml:space="preserve"> - odsetki od lokat i  środków  na rachunku                     </t>
  </si>
  <si>
    <t>II</t>
  </si>
  <si>
    <t>III</t>
  </si>
  <si>
    <t xml:space="preserve">  - część oświatowa</t>
  </si>
  <si>
    <t xml:space="preserve">  - część  wyrównawcza</t>
  </si>
  <si>
    <t xml:space="preserve">  - część równoważąca</t>
  </si>
  <si>
    <t>IV</t>
  </si>
  <si>
    <t>V</t>
  </si>
  <si>
    <t>Środki na sfinansowanie zadań własnych JST pozyskane z innych źródeł "SAPARD":</t>
  </si>
  <si>
    <t>Ogółem:</t>
  </si>
  <si>
    <r>
      <t>Dochody własne</t>
    </r>
    <r>
      <rPr>
        <sz val="12"/>
        <rFont val="Times"/>
        <family val="1"/>
      </rPr>
      <t>:                                                                                  w tym:</t>
    </r>
  </si>
  <si>
    <r>
      <t>Udziały w podatkach</t>
    </r>
    <r>
      <rPr>
        <sz val="12"/>
        <rFont val="Times"/>
        <family val="1"/>
      </rPr>
      <t xml:space="preserve">:                                                                                                                </t>
    </r>
  </si>
  <si>
    <r>
      <t>Subwencja ogólna</t>
    </r>
    <r>
      <rPr>
        <sz val="12"/>
        <rFont val="Times"/>
        <family val="1"/>
      </rPr>
      <t>:</t>
    </r>
  </si>
  <si>
    <r>
      <t>Dotacje</t>
    </r>
    <r>
      <rPr>
        <b/>
        <sz val="12"/>
        <rFont val="Times"/>
        <family val="1"/>
      </rPr>
      <t>:</t>
    </r>
  </si>
  <si>
    <t>Rozdz.</t>
  </si>
  <si>
    <t>010</t>
  </si>
  <si>
    <t>Rolnictwo i łowiectwo</t>
  </si>
  <si>
    <t>01005</t>
  </si>
  <si>
    <t>020</t>
  </si>
  <si>
    <t>Leśnictwo</t>
  </si>
  <si>
    <t>02001</t>
  </si>
  <si>
    <t>Gospodarka leśna</t>
  </si>
  <si>
    <t>Transport i łączność</t>
  </si>
  <si>
    <t>Drogi publiczne powiatowe</t>
  </si>
  <si>
    <t>Usuwanie skutków klęsk żywiołowych</t>
  </si>
  <si>
    <t xml:space="preserve">Gospodarka mieszkaniowa </t>
  </si>
  <si>
    <t>Działalność usługowa</t>
  </si>
  <si>
    <t xml:space="preserve">Nadzór budowlany </t>
  </si>
  <si>
    <t>Administracja publiczna</t>
  </si>
  <si>
    <t>Urzędy wojewódzkie</t>
  </si>
  <si>
    <t>Starostwa powiatowe</t>
  </si>
  <si>
    <t>Komisje poborowe</t>
  </si>
  <si>
    <t>Komendy powiatowe Państwowej Straży Pożarnej</t>
  </si>
  <si>
    <t>Udziały powiatów w podatkach stanowiących dochód budżetu państwa</t>
  </si>
  <si>
    <t>Różne rozliczenia</t>
  </si>
  <si>
    <t>Część oświatowa subwencji ogólnej dla jednostek samorządu terytorialnego</t>
  </si>
  <si>
    <t>Część wyrównawcza subwencji ogólnej dla powiatów</t>
  </si>
  <si>
    <t>Różne rozliczenia finansowe</t>
  </si>
  <si>
    <t xml:space="preserve">Część równoważąca subwencji ogólnej dla powiatów </t>
  </si>
  <si>
    <t>Oświata i wychowanie</t>
  </si>
  <si>
    <t>Przedszkola specjalne</t>
  </si>
  <si>
    <t>Licea ogólnokształcące</t>
  </si>
  <si>
    <t>Szkoły zawodowe</t>
  </si>
  <si>
    <t>Pozostała działalność</t>
  </si>
  <si>
    <t>Ochrona zdrowia</t>
  </si>
  <si>
    <t>Składki na ubezpieczenia zdrowotne oraz świadczenia dla osób nie objętych obowiązkiem ubezpieczenia zdrowotnego</t>
  </si>
  <si>
    <t>Pomoc społeczna</t>
  </si>
  <si>
    <t>Placówki opiekuńczo-wychowawcze</t>
  </si>
  <si>
    <t>Domy pomocy społecznej</t>
  </si>
  <si>
    <t>Rodziny zastępcze</t>
  </si>
  <si>
    <t>Powiatowe centra pomocy rodzinie</t>
  </si>
  <si>
    <t>Pozostałe zadania w zakresie polityki społecznej</t>
  </si>
  <si>
    <t>Zespoły ds. orzekania o stopniu niepełnosprawności</t>
  </si>
  <si>
    <t xml:space="preserve">Państwowy Fundusz Rehabilitacji Osób Niepełnosprawnych </t>
  </si>
  <si>
    <t>Powiatowe urzędy pracy</t>
  </si>
  <si>
    <t>Edukacyjna opieka wychowawcza</t>
  </si>
  <si>
    <t>Specjalne ośrodki szkolno-wychow.</t>
  </si>
  <si>
    <t>Poradnie psychologiczno-pedagogiczne, w tym poradnie specjalistyczne</t>
  </si>
  <si>
    <t>Internaty i bursy szkolne</t>
  </si>
  <si>
    <t>Kultura fizyczna i sport</t>
  </si>
  <si>
    <t>Obiekty sportowe</t>
  </si>
  <si>
    <t>Dział</t>
  </si>
  <si>
    <t xml:space="preserve">                      dochodów budżetu Powiatu Skarżyskiego</t>
  </si>
  <si>
    <t xml:space="preserve">  dochodów budżetu Powiatu Skarżyskiego</t>
  </si>
  <si>
    <t>Bezpieczeństwo publiczne  i ochrona przeciwpożarowa</t>
  </si>
  <si>
    <t>Plan na 2007 rok</t>
  </si>
  <si>
    <t xml:space="preserve">          na 2007 rok wg działów </t>
  </si>
  <si>
    <t>P l a n</t>
  </si>
  <si>
    <t xml:space="preserve">                                                                                                                       do projektu Rady Powiatu Nr</t>
  </si>
  <si>
    <t xml:space="preserve">                                                                                                                       z dnia </t>
  </si>
  <si>
    <t xml:space="preserve">                                                                                                                       Załącznik Nr</t>
  </si>
  <si>
    <t>na 2007 rok wg działów i rodziałów</t>
  </si>
  <si>
    <t>dochodów budżetu Powiatu Skarżyskiego</t>
  </si>
  <si>
    <t>Prace geodezyjno - urządzeniowe na potrzeby rolnictwa</t>
  </si>
  <si>
    <t>Gospodarka gruntami i nieruchomościami</t>
  </si>
  <si>
    <t>Prace geodezyjne i kartograficzne (nieinwestcyjne)</t>
  </si>
  <si>
    <t>Opracowania geodezyjne i kartograficzne</t>
  </si>
  <si>
    <t>Bezpieczeństwo publiczne i ochrona przeciwpożarowa</t>
  </si>
  <si>
    <t>Centra kształcenia ustawicznego  i praktycznego oraz ośrodki dokształcania nauczycieli</t>
  </si>
  <si>
    <t xml:space="preserve">Ośrodki wsparcia </t>
  </si>
  <si>
    <t xml:space="preserve">                    </t>
  </si>
  <si>
    <t xml:space="preserve"> - dochody od jednostek budżetowych</t>
  </si>
  <si>
    <t xml:space="preserve">    podstawowym budżetu</t>
  </si>
  <si>
    <t xml:space="preserve"> -  10,25% wpływów podatku dochodowego                                                       </t>
  </si>
  <si>
    <t xml:space="preserve"> - 1,4% wpływów podatku dochodowego       </t>
  </si>
  <si>
    <t xml:space="preserve">    od osób prawnych</t>
  </si>
  <si>
    <t xml:space="preserve">  - środki z MPiPS</t>
  </si>
  <si>
    <t xml:space="preserve">dotacje celowe otrzymane z budżetu państwa  na realizację bieżących zadan własnych </t>
  </si>
  <si>
    <t>dotacje celowe otrzymane z budżetu państwa na zadania bieżące z zakresu administracji rządowej oraz inne zadania zlecone ustawami realizowane przez powiat</t>
  </si>
  <si>
    <t>dotacje celowe otrzymane z gminy i powiatów na zadania bieżące realizowane na podstawie porozumień (umów) między jednostkami samorządu terytorialnego</t>
  </si>
  <si>
    <t>dotacje na finansowanie programów i projektów ze środków funduszy strukturalnych Funduszu Spójności oraz funduszy unijnych finansowanych wspólną Polityką Rolną (ZPORR)</t>
  </si>
  <si>
    <t>dotacje celowe otrzymane z gmin na współfinansowanie programów realizowanych ze środków bezzwrotnych pochodzących z Unii Europejskiej na podstawie porozumień między jednostkami samorządu terytorialnego</t>
  </si>
  <si>
    <t>L.p.</t>
  </si>
  <si>
    <t xml:space="preserve">                 na 2007 rok wg źródeł pochodzenia</t>
  </si>
  <si>
    <t xml:space="preserve">Dochody własne                                                                                    </t>
  </si>
  <si>
    <t xml:space="preserve">w tym: </t>
  </si>
  <si>
    <t xml:space="preserve">dochody od jednostek budżetowych                                                   </t>
  </si>
  <si>
    <t xml:space="preserve">Udziały w podatkach stanowiących dochód budżetu państwa od osób fizycznych    </t>
  </si>
  <si>
    <t xml:space="preserve">Dotacje celowe otrzymane na podstawie porozumień z innymi JST      </t>
  </si>
  <si>
    <t xml:space="preserve">Środki na dofinansowanie zadań własnych JST pozyskane  z innych źródeł ( ZPORR)           </t>
  </si>
  <si>
    <t xml:space="preserve">Dotacje celowe                               </t>
  </si>
  <si>
    <t xml:space="preserve">Dochody: </t>
  </si>
  <si>
    <t>Razem:</t>
  </si>
  <si>
    <t xml:space="preserve">Spłata kredytów:                                                                                         </t>
  </si>
  <si>
    <t>- PKO BP S.A. (Hala sportowo –Rehabilitacyjna)</t>
  </si>
  <si>
    <r>
      <t xml:space="preserve">- </t>
    </r>
    <r>
      <rPr>
        <sz val="12"/>
        <rFont val="Times New Roman"/>
        <family val="1"/>
      </rPr>
      <t xml:space="preserve">Bank Spółdzielczy (inwestycje drogowe)    </t>
    </r>
  </si>
  <si>
    <t>Treść</t>
  </si>
  <si>
    <t>Plan na 2007 r.</t>
  </si>
  <si>
    <t xml:space="preserve">                                        Na wydatki  pozostaje kwota zł:  </t>
  </si>
  <si>
    <t xml:space="preserve">                                                               Razem kwota zł: </t>
  </si>
  <si>
    <t xml:space="preserve">                                                             Razem kwota zł:</t>
  </si>
  <si>
    <r>
      <t xml:space="preserve">                                                          </t>
    </r>
    <r>
      <rPr>
        <b/>
        <sz val="12"/>
        <rFont val="Times New Roman"/>
        <family val="1"/>
      </rPr>
      <t xml:space="preserve">    Niedobór kwota zł</t>
    </r>
    <r>
      <rPr>
        <sz val="12"/>
        <rFont val="Times New Roman"/>
        <family val="1"/>
      </rPr>
      <t xml:space="preserve">: </t>
    </r>
  </si>
  <si>
    <t>Ogólne zestawienie cyfr</t>
  </si>
  <si>
    <t xml:space="preserve">budżetu powiatu Skarżyskiego na 2007 rok </t>
  </si>
  <si>
    <t>do Uchwały Rady Powiatu Skarżyskiego</t>
  </si>
  <si>
    <t xml:space="preserve">      na 2007 rok </t>
  </si>
  <si>
    <t>VI</t>
  </si>
  <si>
    <t>VII</t>
  </si>
  <si>
    <t>Dochody własne (+udziały)</t>
  </si>
  <si>
    <t xml:space="preserve">Subwencje i środk z MPiPS </t>
  </si>
  <si>
    <t>Dotacje celowe na zadania rządowe</t>
  </si>
  <si>
    <t xml:space="preserve">Dotacje celowe na zadania własne </t>
  </si>
  <si>
    <t>Porozumienia na wydatki bieżące JST</t>
  </si>
  <si>
    <t>Współfinansowanie inwestycji z JST</t>
  </si>
  <si>
    <t>Inne źródła (ZPORR)</t>
  </si>
  <si>
    <t>Zawarte porozumienia:</t>
  </si>
  <si>
    <t>1.</t>
  </si>
  <si>
    <t>2.</t>
  </si>
  <si>
    <t>3.</t>
  </si>
  <si>
    <t>4.</t>
  </si>
  <si>
    <t xml:space="preserve">                                       § 2320</t>
  </si>
  <si>
    <t xml:space="preserve">                                       § 2330</t>
  </si>
  <si>
    <t>Dział 600 rozdział 60014 § 6619</t>
  </si>
  <si>
    <t>Plan dochodów własnych:</t>
  </si>
  <si>
    <t xml:space="preserve">Subwencja ogólna i środki z MPiPS                                                     </t>
  </si>
  <si>
    <t>Dział 852 rozdział 85201 § 2320</t>
  </si>
  <si>
    <t>Dział 852 rozdział 85204 § 2310</t>
  </si>
  <si>
    <t>Dochody od osób prawnych, od osób fizycznych i od innych jednostek nie posiadających osobowości prawnej oraz wydatki związane z ich poborem</t>
  </si>
  <si>
    <t xml:space="preserve"> - dochody  ze sprzedaży i wynajmu mienia</t>
  </si>
  <si>
    <t xml:space="preserve">    od osób fizycznych </t>
  </si>
  <si>
    <t xml:space="preserve">                  Wydatki wg planów jednostkowych kwota zł:    </t>
  </si>
  <si>
    <t>Dział 801 rozdział 80105 § 2310</t>
  </si>
  <si>
    <t xml:space="preserve">                                                                                                             do projektu Uchwały Nr</t>
  </si>
  <si>
    <t xml:space="preserve">                                                                                z dnia</t>
  </si>
  <si>
    <t xml:space="preserve">                                                                                                                     Rady Powiatu Skarzyskiego</t>
  </si>
  <si>
    <t xml:space="preserve">                                                                                                 Załącznik Nr 1a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</si>
</sst>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;[Red]0.00"/>
    <numFmt numFmtId="165" formatCode="[$-415]d\ mmmm\ yyyy"/>
    <numFmt numFmtId="166" formatCode="#,##0.00;[Red]#,##0.00"/>
    <numFmt numFmtId="167" formatCode="#,##0.00\ _z_ł;[Red]#,##0.00\ _z_ł"/>
    <numFmt numFmtId="168" formatCode="00\-000"/>
    <numFmt numFmtId="169" formatCode="#,##0;[Red]#,##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;[Red]0"/>
    <numFmt numFmtId="175" formatCode="#,##0.00_ ;\-#,##0.00\ "/>
    <numFmt numFmtId="176" formatCode="#,##0_ ;\-#,##0\ 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Garamond"/>
      <family val="1"/>
    </font>
    <font>
      <b/>
      <sz val="14"/>
      <name val="Calisto MT"/>
      <family val="1"/>
    </font>
    <font>
      <sz val="10"/>
      <name val="Times"/>
      <family val="1"/>
    </font>
    <font>
      <b/>
      <sz val="14"/>
      <name val="Times"/>
      <family val="1"/>
    </font>
    <font>
      <b/>
      <sz val="12"/>
      <name val="Times New Roman"/>
      <family val="1"/>
    </font>
    <font>
      <b/>
      <sz val="12"/>
      <name val="Calisto MT"/>
      <family val="1"/>
    </font>
    <font>
      <b/>
      <sz val="10"/>
      <name val="Centaur"/>
      <family val="1"/>
    </font>
    <font>
      <b/>
      <sz val="12"/>
      <name val="Times"/>
      <family val="1"/>
    </font>
    <font>
      <sz val="12"/>
      <name val="Times"/>
      <family val="1"/>
    </font>
    <font>
      <b/>
      <u val="single"/>
      <sz val="12"/>
      <name val="Times"/>
      <family val="1"/>
    </font>
    <font>
      <sz val="11"/>
      <name val="Times"/>
      <family val="1"/>
    </font>
    <font>
      <sz val="11.5"/>
      <name val="Times"/>
      <family val="1"/>
    </font>
    <font>
      <b/>
      <sz val="11"/>
      <name val="Times"/>
      <family val="1"/>
    </font>
    <font>
      <b/>
      <sz val="10"/>
      <name val="Times"/>
      <family val="1"/>
    </font>
    <font>
      <sz val="14"/>
      <name val="Times"/>
      <family val="1"/>
    </font>
    <font>
      <sz val="10"/>
      <name val="Calisto MT"/>
      <family val="1"/>
    </font>
    <font>
      <b/>
      <sz val="13"/>
      <name val="Calisto MT"/>
      <family val="1"/>
    </font>
    <font>
      <sz val="12"/>
      <name val="Times New Roman"/>
      <family val="1"/>
    </font>
    <font>
      <sz val="11.5"/>
      <name val="Times New Roman"/>
      <family val="1"/>
    </font>
    <font>
      <b/>
      <sz val="13"/>
      <name val="Times"/>
      <family val="1"/>
    </font>
    <font>
      <b/>
      <sz val="12.5"/>
      <name val="Times"/>
      <family val="0"/>
    </font>
    <font>
      <sz val="14"/>
      <name val="Arial"/>
      <family val="0"/>
    </font>
    <font>
      <b/>
      <sz val="13"/>
      <name val="Times New Roman"/>
      <family val="1"/>
    </font>
    <font>
      <sz val="13"/>
      <name val="Times"/>
      <family val="1"/>
    </font>
    <font>
      <sz val="9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.5"/>
      <name val="Times New Roman"/>
      <family val="1"/>
    </font>
    <font>
      <b/>
      <sz val="10"/>
      <name val="Arial"/>
      <family val="2"/>
    </font>
    <font>
      <sz val="12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u val="double"/>
      <sz val="15"/>
      <name val="Times New Roman"/>
      <family val="1"/>
    </font>
    <font>
      <b/>
      <sz val="8"/>
      <name val="Times"/>
      <family val="1"/>
    </font>
    <font>
      <b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 vertical="top"/>
    </xf>
    <xf numFmtId="0" fontId="13" fillId="0" borderId="3" xfId="0" applyFont="1" applyBorder="1" applyAlignment="1">
      <alignment vertical="top" wrapText="1"/>
    </xf>
    <xf numFmtId="0" fontId="0" fillId="0" borderId="0" xfId="0" applyAlignment="1">
      <alignment vertical="top"/>
    </xf>
    <xf numFmtId="0" fontId="11" fillId="0" borderId="4" xfId="0" applyFont="1" applyBorder="1" applyAlignment="1">
      <alignment horizontal="center"/>
    </xf>
    <xf numFmtId="49" fontId="12" fillId="0" borderId="5" xfId="0" applyNumberFormat="1" applyFont="1" applyBorder="1" applyAlignment="1">
      <alignment/>
    </xf>
    <xf numFmtId="169" fontId="12" fillId="0" borderId="5" xfId="0" applyNumberFormat="1" applyFont="1" applyBorder="1" applyAlignment="1">
      <alignment/>
    </xf>
    <xf numFmtId="49" fontId="12" fillId="0" borderId="5" xfId="0" applyNumberFormat="1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vertical="top"/>
    </xf>
    <xf numFmtId="49" fontId="12" fillId="0" borderId="5" xfId="0" applyNumberFormat="1" applyFont="1" applyBorder="1" applyAlignment="1">
      <alignment vertical="top" wrapText="1"/>
    </xf>
    <xf numFmtId="169" fontId="12" fillId="0" borderId="0" xfId="0" applyNumberFormat="1" applyFont="1" applyBorder="1" applyAlignment="1">
      <alignment vertical="top"/>
    </xf>
    <xf numFmtId="169" fontId="12" fillId="0" borderId="5" xfId="0" applyNumberFormat="1" applyFont="1" applyBorder="1" applyAlignment="1">
      <alignment vertical="top"/>
    </xf>
    <xf numFmtId="0" fontId="11" fillId="0" borderId="6" xfId="0" applyFont="1" applyBorder="1" applyAlignment="1">
      <alignment horizontal="center" vertical="top"/>
    </xf>
    <xf numFmtId="49" fontId="12" fillId="0" borderId="7" xfId="0" applyNumberFormat="1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12" fillId="0" borderId="5" xfId="0" applyFont="1" applyBorder="1" applyAlignment="1">
      <alignment horizontal="left" wrapText="1"/>
    </xf>
    <xf numFmtId="0" fontId="11" fillId="0" borderId="3" xfId="0" applyFont="1" applyBorder="1" applyAlignment="1">
      <alignment horizontal="center" vertical="top"/>
    </xf>
    <xf numFmtId="0" fontId="13" fillId="0" borderId="3" xfId="0" applyFont="1" applyBorder="1" applyAlignment="1">
      <alignment vertical="top"/>
    </xf>
    <xf numFmtId="0" fontId="12" fillId="0" borderId="5" xfId="0" applyFont="1" applyBorder="1" applyAlignment="1">
      <alignment horizontal="center" vertical="center"/>
    </xf>
    <xf numFmtId="49" fontId="12" fillId="0" borderId="5" xfId="0" applyNumberFormat="1" applyFont="1" applyBorder="1" applyAlignment="1">
      <alignment vertical="center"/>
    </xf>
    <xf numFmtId="169" fontId="12" fillId="0" borderId="0" xfId="0" applyNumberFormat="1" applyFont="1" applyBorder="1" applyAlignment="1">
      <alignment vertical="center"/>
    </xf>
    <xf numFmtId="169" fontId="12" fillId="0" borderId="5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7" xfId="0" applyFont="1" applyBorder="1" applyAlignment="1">
      <alignment vertical="top"/>
    </xf>
    <xf numFmtId="49" fontId="12" fillId="0" borderId="7" xfId="0" applyNumberFormat="1" applyFont="1" applyBorder="1" applyAlignment="1">
      <alignment vertical="top"/>
    </xf>
    <xf numFmtId="0" fontId="11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0" fillId="0" borderId="4" xfId="0" applyBorder="1" applyAlignment="1">
      <alignment/>
    </xf>
    <xf numFmtId="0" fontId="15" fillId="0" borderId="7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0" fillId="0" borderId="8" xfId="0" applyBorder="1" applyAlignment="1">
      <alignment/>
    </xf>
    <xf numFmtId="0" fontId="17" fillId="2" borderId="8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169" fontId="11" fillId="2" borderId="1" xfId="0" applyNumberFormat="1" applyFont="1" applyFill="1" applyBorder="1" applyAlignment="1">
      <alignment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20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49" fontId="21" fillId="0" borderId="2" xfId="0" applyNumberFormat="1" applyFont="1" applyBorder="1" applyAlignment="1">
      <alignment horizontal="center" vertical="top"/>
    </xf>
    <xf numFmtId="0" fontId="8" fillId="0" borderId="3" xfId="0" applyFont="1" applyBorder="1" applyAlignment="1">
      <alignment horizontal="left" vertical="top"/>
    </xf>
    <xf numFmtId="49" fontId="12" fillId="0" borderId="4" xfId="0" applyNumberFormat="1" applyFont="1" applyBorder="1" applyAlignment="1">
      <alignment horizontal="center" vertical="top"/>
    </xf>
    <xf numFmtId="0" fontId="11" fillId="0" borderId="5" xfId="0" applyFont="1" applyBorder="1" applyAlignment="1">
      <alignment horizontal="left" vertical="top"/>
    </xf>
    <xf numFmtId="0" fontId="12" fillId="0" borderId="5" xfId="0" applyFont="1" applyBorder="1" applyAlignment="1">
      <alignment horizontal="left" vertical="top"/>
    </xf>
    <xf numFmtId="0" fontId="12" fillId="0" borderId="3" xfId="0" applyFont="1" applyBorder="1" applyAlignment="1">
      <alignment horizontal="center" vertical="top"/>
    </xf>
    <xf numFmtId="0" fontId="11" fillId="0" borderId="11" xfId="0" applyFont="1" applyBorder="1" applyAlignment="1">
      <alignment horizontal="left" vertical="top"/>
    </xf>
    <xf numFmtId="0" fontId="11" fillId="0" borderId="7" xfId="0" applyFont="1" applyBorder="1" applyAlignment="1">
      <alignment horizontal="center" vertical="top"/>
    </xf>
    <xf numFmtId="0" fontId="12" fillId="0" borderId="7" xfId="0" applyFont="1" applyBorder="1" applyAlignment="1">
      <alignment horizontal="center" vertical="top"/>
    </xf>
    <xf numFmtId="0" fontId="14" fillId="0" borderId="12" xfId="0" applyFont="1" applyBorder="1" applyAlignment="1">
      <alignment horizontal="left" vertical="top"/>
    </xf>
    <xf numFmtId="0" fontId="12" fillId="0" borderId="4" xfId="0" applyFont="1" applyBorder="1" applyAlignment="1">
      <alignment horizontal="center" vertical="top"/>
    </xf>
    <xf numFmtId="0" fontId="12" fillId="0" borderId="6" xfId="0" applyFont="1" applyBorder="1" applyAlignment="1">
      <alignment horizontal="center" vertical="top"/>
    </xf>
    <xf numFmtId="0" fontId="12" fillId="0" borderId="7" xfId="0" applyFont="1" applyBorder="1" applyAlignment="1">
      <alignment horizontal="left" vertical="top" wrapText="1"/>
    </xf>
    <xf numFmtId="169" fontId="12" fillId="0" borderId="4" xfId="0" applyNumberFormat="1" applyFont="1" applyBorder="1" applyAlignment="1">
      <alignment/>
    </xf>
    <xf numFmtId="0" fontId="12" fillId="0" borderId="7" xfId="0" applyFont="1" applyBorder="1" applyAlignment="1">
      <alignment horizontal="left" vertical="top"/>
    </xf>
    <xf numFmtId="0" fontId="11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1" fillId="0" borderId="2" xfId="0" applyFont="1" applyBorder="1" applyAlignment="1">
      <alignment vertical="top"/>
    </xf>
    <xf numFmtId="0" fontId="11" fillId="0" borderId="4" xfId="0" applyFont="1" applyBorder="1" applyAlignment="1">
      <alignment vertical="top"/>
    </xf>
    <xf numFmtId="0" fontId="12" fillId="0" borderId="5" xfId="0" applyFont="1" applyBorder="1" applyAlignment="1">
      <alignment horizontal="center" vertical="top"/>
    </xf>
    <xf numFmtId="169" fontId="12" fillId="0" borderId="0" xfId="0" applyNumberFormat="1" applyFont="1" applyBorder="1" applyAlignment="1">
      <alignment/>
    </xf>
    <xf numFmtId="0" fontId="11" fillId="0" borderId="6" xfId="0" applyFont="1" applyBorder="1" applyAlignment="1">
      <alignment vertical="top"/>
    </xf>
    <xf numFmtId="0" fontId="12" fillId="0" borderId="1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top"/>
    </xf>
    <xf numFmtId="0" fontId="11" fillId="0" borderId="3" xfId="0" applyFont="1" applyBorder="1" applyAlignment="1">
      <alignment vertical="top"/>
    </xf>
    <xf numFmtId="0" fontId="12" fillId="0" borderId="11" xfId="0" applyFont="1" applyBorder="1" applyAlignment="1">
      <alignment horizontal="center" vertical="top"/>
    </xf>
    <xf numFmtId="0" fontId="11" fillId="0" borderId="3" xfId="0" applyFont="1" applyBorder="1" applyAlignment="1">
      <alignment horizontal="left" vertical="top" wrapText="1"/>
    </xf>
    <xf numFmtId="0" fontId="11" fillId="0" borderId="7" xfId="0" applyFont="1" applyBorder="1" applyAlignment="1">
      <alignment vertical="top"/>
    </xf>
    <xf numFmtId="0" fontId="12" fillId="0" borderId="12" xfId="0" applyFont="1" applyBorder="1" applyAlignment="1">
      <alignment horizontal="center" vertical="top"/>
    </xf>
    <xf numFmtId="0" fontId="12" fillId="0" borderId="5" xfId="0" applyFont="1" applyBorder="1" applyAlignment="1">
      <alignment horizontal="left" vertical="top"/>
    </xf>
    <xf numFmtId="0" fontId="12" fillId="0" borderId="2" xfId="0" applyFont="1" applyBorder="1" applyAlignment="1">
      <alignment horizontal="center" vertical="top"/>
    </xf>
    <xf numFmtId="0" fontId="11" fillId="0" borderId="3" xfId="0" applyFont="1" applyBorder="1" applyAlignment="1">
      <alignment horizontal="left" vertical="top"/>
    </xf>
    <xf numFmtId="0" fontId="11" fillId="0" borderId="5" xfId="0" applyFont="1" applyBorder="1" applyAlignment="1">
      <alignment vertical="top"/>
    </xf>
    <xf numFmtId="0" fontId="11" fillId="0" borderId="11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/>
    </xf>
    <xf numFmtId="0" fontId="11" fillId="0" borderId="4" xfId="0" applyFont="1" applyBorder="1" applyAlignment="1">
      <alignment horizontal="center" vertical="top"/>
    </xf>
    <xf numFmtId="0" fontId="17" fillId="0" borderId="4" xfId="0" applyFont="1" applyBorder="1" applyAlignment="1">
      <alignment horizontal="center" vertical="top"/>
    </xf>
    <xf numFmtId="0" fontId="0" fillId="0" borderId="0" xfId="0" applyAlignment="1">
      <alignment/>
    </xf>
    <xf numFmtId="0" fontId="12" fillId="0" borderId="14" xfId="0" applyFont="1" applyBorder="1" applyAlignment="1">
      <alignment horizontal="left" vertical="top"/>
    </xf>
    <xf numFmtId="0" fontId="11" fillId="0" borderId="13" xfId="0" applyFont="1" applyBorder="1" applyAlignment="1">
      <alignment horizontal="left" vertical="top"/>
    </xf>
    <xf numFmtId="0" fontId="23" fillId="2" borderId="1" xfId="0" applyFont="1" applyFill="1" applyBorder="1" applyAlignment="1">
      <alignment vertical="center"/>
    </xf>
    <xf numFmtId="0" fontId="23" fillId="2" borderId="8" xfId="0" applyFont="1" applyFill="1" applyBorder="1" applyAlignment="1">
      <alignment vertical="center"/>
    </xf>
    <xf numFmtId="0" fontId="23" fillId="2" borderId="1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7" fillId="0" borderId="1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/>
    </xf>
    <xf numFmtId="169" fontId="27" fillId="0" borderId="1" xfId="0" applyNumberFormat="1" applyFont="1" applyBorder="1" applyAlignment="1">
      <alignment vertical="center"/>
    </xf>
    <xf numFmtId="166" fontId="12" fillId="0" borderId="1" xfId="0" applyNumberFormat="1" applyFont="1" applyBorder="1" applyAlignment="1">
      <alignment vertical="center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 wrapText="1"/>
    </xf>
    <xf numFmtId="169" fontId="12" fillId="0" borderId="1" xfId="0" applyNumberFormat="1" applyFont="1" applyBorder="1" applyAlignment="1">
      <alignment vertical="center"/>
    </xf>
    <xf numFmtId="166" fontId="11" fillId="2" borderId="1" xfId="0" applyNumberFormat="1" applyFont="1" applyFill="1" applyBorder="1" applyAlignment="1">
      <alignment vertical="center"/>
    </xf>
    <xf numFmtId="0" fontId="0" fillId="0" borderId="3" xfId="0" applyBorder="1" applyAlignment="1">
      <alignment/>
    </xf>
    <xf numFmtId="0" fontId="0" fillId="0" borderId="5" xfId="0" applyBorder="1" applyAlignment="1">
      <alignment wrapText="1"/>
    </xf>
    <xf numFmtId="0" fontId="0" fillId="0" borderId="5" xfId="0" applyBorder="1" applyAlignment="1">
      <alignment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19" fillId="0" borderId="0" xfId="0" applyFont="1" applyAlignment="1">
      <alignment horizontal="justify"/>
    </xf>
    <xf numFmtId="0" fontId="28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169" fontId="8" fillId="0" borderId="0" xfId="0" applyNumberFormat="1" applyFont="1" applyBorder="1" applyAlignment="1">
      <alignment vertical="top"/>
    </xf>
    <xf numFmtId="164" fontId="22" fillId="0" borderId="0" xfId="0" applyNumberFormat="1" applyFont="1" applyBorder="1" applyAlignment="1">
      <alignment vertical="top"/>
    </xf>
    <xf numFmtId="169" fontId="21" fillId="0" borderId="0" xfId="0" applyNumberFormat="1" applyFont="1" applyBorder="1" applyAlignment="1">
      <alignment vertical="center"/>
    </xf>
    <xf numFmtId="164" fontId="22" fillId="0" borderId="0" xfId="0" applyNumberFormat="1" applyFont="1" applyBorder="1" applyAlignment="1">
      <alignment vertical="center"/>
    </xf>
    <xf numFmtId="169" fontId="11" fillId="0" borderId="0" xfId="0" applyNumberFormat="1" applyFont="1" applyBorder="1" applyAlignment="1">
      <alignment vertical="top"/>
    </xf>
    <xf numFmtId="164" fontId="15" fillId="0" borderId="0" xfId="0" applyNumberFormat="1" applyFont="1" applyBorder="1" applyAlignment="1">
      <alignment vertical="top"/>
    </xf>
    <xf numFmtId="169" fontId="14" fillId="0" borderId="0" xfId="0" applyNumberFormat="1" applyFont="1" applyBorder="1" applyAlignment="1">
      <alignment vertical="top"/>
    </xf>
    <xf numFmtId="164" fontId="15" fillId="0" borderId="0" xfId="0" applyNumberFormat="1" applyFont="1" applyBorder="1" applyAlignment="1">
      <alignment vertical="center"/>
    </xf>
    <xf numFmtId="164" fontId="15" fillId="0" borderId="0" xfId="0" applyNumberFormat="1" applyFont="1" applyBorder="1" applyAlignment="1">
      <alignment/>
    </xf>
    <xf numFmtId="169" fontId="11" fillId="0" borderId="0" xfId="0" applyNumberFormat="1" applyFont="1" applyBorder="1" applyAlignment="1">
      <alignment/>
    </xf>
    <xf numFmtId="169" fontId="14" fillId="0" borderId="0" xfId="0" applyNumberFormat="1" applyFont="1" applyBorder="1" applyAlignment="1">
      <alignment/>
    </xf>
    <xf numFmtId="174" fontId="15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74" fontId="15" fillId="0" borderId="0" xfId="0" applyNumberFormat="1" applyFont="1" applyBorder="1" applyAlignment="1">
      <alignment vertical="top"/>
    </xf>
    <xf numFmtId="169" fontId="11" fillId="0" borderId="0" xfId="0" applyNumberFormat="1" applyFont="1" applyBorder="1" applyAlignment="1">
      <alignment vertical="top"/>
    </xf>
    <xf numFmtId="169" fontId="14" fillId="0" borderId="0" xfId="0" applyNumberFormat="1" applyFont="1" applyBorder="1" applyAlignment="1">
      <alignment vertical="top"/>
    </xf>
    <xf numFmtId="169" fontId="6" fillId="0" borderId="0" xfId="0" applyNumberFormat="1" applyFont="1" applyBorder="1" applyAlignment="1">
      <alignment/>
    </xf>
    <xf numFmtId="169" fontId="6" fillId="0" borderId="0" xfId="0" applyNumberFormat="1" applyFont="1" applyBorder="1" applyAlignment="1">
      <alignment vertical="top"/>
    </xf>
    <xf numFmtId="169" fontId="16" fillId="0" borderId="0" xfId="0" applyNumberFormat="1" applyFont="1" applyBorder="1" applyAlignment="1">
      <alignment vertical="top"/>
    </xf>
    <xf numFmtId="0" fontId="9" fillId="3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9" fillId="3" borderId="0" xfId="0" applyFont="1" applyFill="1" applyBorder="1" applyAlignment="1">
      <alignment vertical="top" wrapText="1"/>
    </xf>
    <xf numFmtId="169" fontId="8" fillId="0" borderId="5" xfId="0" applyNumberFormat="1" applyFont="1" applyBorder="1" applyAlignment="1">
      <alignment vertical="top"/>
    </xf>
    <xf numFmtId="169" fontId="21" fillId="0" borderId="5" xfId="0" applyNumberFormat="1" applyFont="1" applyBorder="1" applyAlignment="1">
      <alignment vertical="center"/>
    </xf>
    <xf numFmtId="169" fontId="24" fillId="3" borderId="0" xfId="0" applyNumberFormat="1" applyFont="1" applyFill="1" applyBorder="1" applyAlignment="1">
      <alignment horizontal="right" vertical="center"/>
    </xf>
    <xf numFmtId="164" fontId="11" fillId="3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49" fontId="21" fillId="0" borderId="6" xfId="0" applyNumberFormat="1" applyFont="1" applyBorder="1" applyAlignment="1">
      <alignment horizontal="center" vertical="center"/>
    </xf>
    <xf numFmtId="0" fontId="21" fillId="0" borderId="7" xfId="0" applyFont="1" applyBorder="1" applyAlignment="1">
      <alignment horizontal="left" vertical="center" wrapText="1"/>
    </xf>
    <xf numFmtId="49" fontId="12" fillId="0" borderId="4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12" fillId="0" borderId="7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169" fontId="11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top"/>
    </xf>
    <xf numFmtId="0" fontId="29" fillId="0" borderId="0" xfId="0" applyFont="1" applyAlignment="1">
      <alignment/>
    </xf>
    <xf numFmtId="169" fontId="21" fillId="0" borderId="7" xfId="0" applyNumberFormat="1" applyFont="1" applyBorder="1" applyAlignment="1">
      <alignment/>
    </xf>
    <xf numFmtId="0" fontId="21" fillId="0" borderId="5" xfId="0" applyFont="1" applyBorder="1" applyAlignment="1">
      <alignment vertical="center"/>
    </xf>
    <xf numFmtId="0" fontId="12" fillId="0" borderId="7" xfId="0" applyFont="1" applyBorder="1" applyAlignment="1">
      <alignment horizontal="left"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horizontal="center"/>
    </xf>
    <xf numFmtId="166" fontId="14" fillId="0" borderId="0" xfId="0" applyNumberFormat="1" applyFont="1" applyBorder="1" applyAlignment="1">
      <alignment vertical="top"/>
    </xf>
    <xf numFmtId="166" fontId="14" fillId="0" borderId="0" xfId="0" applyNumberFormat="1" applyFont="1" applyBorder="1" applyAlignment="1">
      <alignment vertical="top"/>
    </xf>
    <xf numFmtId="166" fontId="14" fillId="0" borderId="0" xfId="0" applyNumberFormat="1" applyFont="1" applyBorder="1" applyAlignment="1">
      <alignment vertical="center"/>
    </xf>
    <xf numFmtId="166" fontId="6" fillId="0" borderId="0" xfId="0" applyNumberFormat="1" applyFont="1" applyBorder="1" applyAlignment="1">
      <alignment vertical="center"/>
    </xf>
    <xf numFmtId="166" fontId="14" fillId="0" borderId="0" xfId="0" applyNumberFormat="1" applyFont="1" applyBorder="1" applyAlignment="1">
      <alignment/>
    </xf>
    <xf numFmtId="0" fontId="0" fillId="3" borderId="0" xfId="0" applyFill="1" applyBorder="1" applyAlignment="1">
      <alignment/>
    </xf>
    <xf numFmtId="166" fontId="16" fillId="3" borderId="0" xfId="0" applyNumberFormat="1" applyFont="1" applyFill="1" applyBorder="1" applyAlignment="1">
      <alignment vertical="center"/>
    </xf>
    <xf numFmtId="0" fontId="21" fillId="0" borderId="0" xfId="0" applyFont="1" applyAlignment="1">
      <alignment vertical="top"/>
    </xf>
    <xf numFmtId="0" fontId="12" fillId="0" borderId="4" xfId="0" applyFont="1" applyBorder="1" applyAlignment="1">
      <alignment horizontal="left" vertical="top" wrapText="1"/>
    </xf>
    <xf numFmtId="10" fontId="12" fillId="0" borderId="4" xfId="0" applyNumberFormat="1" applyFont="1" applyBorder="1" applyAlignment="1">
      <alignment horizontal="left" wrapText="1"/>
    </xf>
    <xf numFmtId="0" fontId="11" fillId="0" borderId="7" xfId="0" applyFont="1" applyBorder="1" applyAlignment="1">
      <alignment horizontal="center" vertical="top"/>
    </xf>
    <xf numFmtId="176" fontId="21" fillId="0" borderId="7" xfId="0" applyNumberFormat="1" applyFont="1" applyBorder="1" applyAlignment="1">
      <alignment horizontal="right" vertical="top" wrapText="1"/>
    </xf>
    <xf numFmtId="0" fontId="15" fillId="0" borderId="0" xfId="0" applyFont="1" applyBorder="1" applyAlignment="1">
      <alignment wrapText="1"/>
    </xf>
    <xf numFmtId="0" fontId="16" fillId="0" borderId="14" xfId="0" applyFont="1" applyBorder="1" applyAlignment="1">
      <alignment wrapText="1"/>
    </xf>
    <xf numFmtId="0" fontId="11" fillId="0" borderId="0" xfId="0" applyFont="1" applyBorder="1" applyAlignment="1">
      <alignment horizontal="center" vertical="top"/>
    </xf>
    <xf numFmtId="0" fontId="17" fillId="3" borderId="2" xfId="0" applyFont="1" applyFill="1" applyBorder="1" applyAlignment="1">
      <alignment vertical="center"/>
    </xf>
    <xf numFmtId="0" fontId="33" fillId="0" borderId="0" xfId="0" applyFont="1" applyAlignment="1">
      <alignment/>
    </xf>
    <xf numFmtId="0" fontId="21" fillId="0" borderId="0" xfId="0" applyFont="1" applyAlignment="1">
      <alignment/>
    </xf>
    <xf numFmtId="176" fontId="21" fillId="0" borderId="0" xfId="0" applyNumberFormat="1" applyFont="1" applyAlignment="1">
      <alignment/>
    </xf>
    <xf numFmtId="0" fontId="34" fillId="0" borderId="0" xfId="0" applyFont="1" applyAlignment="1">
      <alignment/>
    </xf>
    <xf numFmtId="176" fontId="34" fillId="0" borderId="0" xfId="0" applyNumberFormat="1" applyFont="1" applyAlignment="1">
      <alignment/>
    </xf>
    <xf numFmtId="0" fontId="35" fillId="0" borderId="0" xfId="0" applyFont="1" applyAlignment="1">
      <alignment horizontal="justify"/>
    </xf>
    <xf numFmtId="176" fontId="21" fillId="0" borderId="1" xfId="0" applyNumberFormat="1" applyFont="1" applyBorder="1" applyAlignment="1">
      <alignment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justify" wrapText="1"/>
    </xf>
    <xf numFmtId="0" fontId="29" fillId="0" borderId="3" xfId="0" applyFont="1" applyBorder="1" applyAlignment="1">
      <alignment horizontal="center" vertical="top"/>
    </xf>
    <xf numFmtId="0" fontId="36" fillId="0" borderId="5" xfId="0" applyFont="1" applyBorder="1" applyAlignment="1">
      <alignment horizontal="center" vertical="top"/>
    </xf>
    <xf numFmtId="0" fontId="36" fillId="0" borderId="7" xfId="0" applyFont="1" applyBorder="1" applyAlignment="1">
      <alignment horizontal="center" vertical="top"/>
    </xf>
    <xf numFmtId="0" fontId="36" fillId="0" borderId="1" xfId="0" applyFont="1" applyBorder="1" applyAlignment="1">
      <alignment horizontal="center" vertical="top"/>
    </xf>
    <xf numFmtId="0" fontId="26" fillId="0" borderId="0" xfId="0" applyFont="1" applyAlignment="1">
      <alignment wrapText="1"/>
    </xf>
    <xf numFmtId="0" fontId="21" fillId="0" borderId="10" xfId="0" applyFont="1" applyBorder="1" applyAlignment="1">
      <alignment/>
    </xf>
    <xf numFmtId="0" fontId="8" fillId="0" borderId="9" xfId="0" applyFont="1" applyBorder="1" applyAlignment="1">
      <alignment horizontal="center" wrapText="1"/>
    </xf>
    <xf numFmtId="0" fontId="21" fillId="0" borderId="3" xfId="0" applyFont="1" applyBorder="1" applyAlignment="1">
      <alignment horizontal="justify"/>
    </xf>
    <xf numFmtId="0" fontId="21" fillId="0" borderId="5" xfId="0" applyFont="1" applyBorder="1" applyAlignment="1">
      <alignment/>
    </xf>
    <xf numFmtId="0" fontId="8" fillId="0" borderId="7" xfId="0" applyFont="1" applyBorder="1" applyAlignment="1">
      <alignment/>
    </xf>
    <xf numFmtId="0" fontId="29" fillId="0" borderId="5" xfId="0" applyFont="1" applyBorder="1" applyAlignment="1">
      <alignment/>
    </xf>
    <xf numFmtId="0" fontId="29" fillId="0" borderId="7" xfId="0" applyFont="1" applyBorder="1" applyAlignment="1">
      <alignment/>
    </xf>
    <xf numFmtId="176" fontId="21" fillId="0" borderId="5" xfId="0" applyNumberFormat="1" applyFont="1" applyBorder="1" applyAlignment="1">
      <alignment/>
    </xf>
    <xf numFmtId="176" fontId="21" fillId="0" borderId="7" xfId="0" applyNumberFormat="1" applyFont="1" applyBorder="1" applyAlignment="1">
      <alignment/>
    </xf>
    <xf numFmtId="176" fontId="8" fillId="0" borderId="14" xfId="0" applyNumberFormat="1" applyFont="1" applyBorder="1" applyAlignment="1">
      <alignment/>
    </xf>
    <xf numFmtId="0" fontId="29" fillId="0" borderId="8" xfId="0" applyFont="1" applyBorder="1" applyAlignment="1">
      <alignment/>
    </xf>
    <xf numFmtId="0" fontId="8" fillId="0" borderId="9" xfId="0" applyFont="1" applyBorder="1" applyAlignment="1">
      <alignment horizontal="center"/>
    </xf>
    <xf numFmtId="0" fontId="29" fillId="0" borderId="2" xfId="0" applyFont="1" applyBorder="1" applyAlignment="1">
      <alignment/>
    </xf>
    <xf numFmtId="0" fontId="21" fillId="0" borderId="11" xfId="0" applyFont="1" applyBorder="1" applyAlignment="1">
      <alignment/>
    </xf>
    <xf numFmtId="0" fontId="29" fillId="0" borderId="6" xfId="0" applyFont="1" applyBorder="1" applyAlignment="1">
      <alignment/>
    </xf>
    <xf numFmtId="0" fontId="8" fillId="0" borderId="12" xfId="0" applyFont="1" applyBorder="1" applyAlignment="1">
      <alignment horizontal="left"/>
    </xf>
    <xf numFmtId="0" fontId="8" fillId="0" borderId="12" xfId="0" applyFont="1" applyBorder="1" applyAlignment="1">
      <alignment/>
    </xf>
    <xf numFmtId="176" fontId="21" fillId="0" borderId="3" xfId="0" applyNumberFormat="1" applyFont="1" applyBorder="1" applyAlignment="1">
      <alignment/>
    </xf>
    <xf numFmtId="0" fontId="21" fillId="0" borderId="12" xfId="0" applyFont="1" applyBorder="1" applyAlignment="1">
      <alignment/>
    </xf>
    <xf numFmtId="0" fontId="36" fillId="0" borderId="8" xfId="0" applyFont="1" applyBorder="1" applyAlignment="1">
      <alignment/>
    </xf>
    <xf numFmtId="0" fontId="36" fillId="0" borderId="4" xfId="0" applyFont="1" applyBorder="1" applyAlignment="1">
      <alignment horizontal="center"/>
    </xf>
    <xf numFmtId="176" fontId="8" fillId="0" borderId="10" xfId="0" applyNumberFormat="1" applyFont="1" applyBorder="1" applyAlignment="1">
      <alignment/>
    </xf>
    <xf numFmtId="176" fontId="8" fillId="0" borderId="7" xfId="0" applyNumberFormat="1" applyFont="1" applyBorder="1" applyAlignment="1">
      <alignment/>
    </xf>
    <xf numFmtId="176" fontId="8" fillId="0" borderId="3" xfId="0" applyNumberFormat="1" applyFont="1" applyBorder="1" applyAlignment="1">
      <alignment/>
    </xf>
    <xf numFmtId="2" fontId="8" fillId="2" borderId="1" xfId="0" applyNumberFormat="1" applyFont="1" applyFill="1" applyBorder="1" applyAlignment="1">
      <alignment horizontal="center" vertical="center"/>
    </xf>
    <xf numFmtId="176" fontId="8" fillId="0" borderId="5" xfId="0" applyNumberFormat="1" applyFont="1" applyBorder="1" applyAlignment="1">
      <alignment/>
    </xf>
    <xf numFmtId="49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0" fontId="38" fillId="0" borderId="1" xfId="0" applyFont="1" applyBorder="1" applyAlignment="1">
      <alignment horizontal="center"/>
    </xf>
    <xf numFmtId="176" fontId="21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21" fillId="0" borderId="3" xfId="0" applyFont="1" applyBorder="1" applyAlignment="1">
      <alignment horizontal="left" vertical="center"/>
    </xf>
    <xf numFmtId="0" fontId="21" fillId="0" borderId="8" xfId="0" applyFont="1" applyBorder="1" applyAlignment="1">
      <alignment/>
    </xf>
    <xf numFmtId="0" fontId="21" fillId="0" borderId="1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8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21" fillId="0" borderId="1" xfId="0" applyFont="1" applyBorder="1" applyAlignment="1">
      <alignment/>
    </xf>
    <xf numFmtId="2" fontId="23" fillId="0" borderId="9" xfId="0" applyNumberFormat="1" applyFont="1" applyFill="1" applyBorder="1" applyAlignment="1">
      <alignment horizontal="right" vertical="center"/>
    </xf>
    <xf numFmtId="0" fontId="21" fillId="0" borderId="4" xfId="0" applyFont="1" applyBorder="1" applyAlignment="1">
      <alignment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left" vertical="center" wrapText="1"/>
    </xf>
    <xf numFmtId="0" fontId="11" fillId="3" borderId="11" xfId="0" applyFont="1" applyFill="1" applyBorder="1" applyAlignment="1">
      <alignment horizontal="center" vertical="center"/>
    </xf>
    <xf numFmtId="169" fontId="11" fillId="3" borderId="11" xfId="0" applyNumberFormat="1" applyFont="1" applyFill="1" applyBorder="1" applyAlignment="1">
      <alignment vertical="center"/>
    </xf>
    <xf numFmtId="0" fontId="28" fillId="0" borderId="0" xfId="0" applyFont="1" applyAlignment="1">
      <alignment/>
    </xf>
    <xf numFmtId="0" fontId="5" fillId="0" borderId="0" xfId="0" applyFont="1" applyAlignment="1">
      <alignment horizontal="center"/>
    </xf>
    <xf numFmtId="0" fontId="11" fillId="0" borderId="3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11" fillId="0" borderId="5" xfId="0" applyFont="1" applyBorder="1" applyAlignment="1">
      <alignment horizontal="center" vertical="top"/>
    </xf>
    <xf numFmtId="49" fontId="8" fillId="0" borderId="2" xfId="0" applyNumberFormat="1" applyFont="1" applyBorder="1" applyAlignment="1">
      <alignment horizontal="center" vertical="top"/>
    </xf>
    <xf numFmtId="49" fontId="8" fillId="0" borderId="6" xfId="0" applyNumberFormat="1" applyFont="1" applyBorder="1" applyAlignment="1">
      <alignment horizontal="center" vertical="top"/>
    </xf>
    <xf numFmtId="49" fontId="11" fillId="0" borderId="5" xfId="0" applyNumberFormat="1" applyFont="1" applyBorder="1" applyAlignment="1">
      <alignment horizontal="center" vertical="top"/>
    </xf>
    <xf numFmtId="0" fontId="37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169" fontId="11" fillId="0" borderId="3" xfId="0" applyNumberFormat="1" applyFont="1" applyBorder="1" applyAlignment="1">
      <alignment vertical="top"/>
    </xf>
    <xf numFmtId="169" fontId="12" fillId="0" borderId="7" xfId="0" applyNumberFormat="1" applyFont="1" applyBorder="1" applyAlignment="1">
      <alignment vertical="top"/>
    </xf>
    <xf numFmtId="169" fontId="11" fillId="0" borderId="3" xfId="0" applyNumberFormat="1" applyFont="1" applyBorder="1" applyAlignment="1">
      <alignment vertical="center"/>
    </xf>
    <xf numFmtId="169" fontId="12" fillId="0" borderId="7" xfId="0" applyNumberFormat="1" applyFont="1" applyBorder="1" applyAlignment="1">
      <alignment/>
    </xf>
    <xf numFmtId="169" fontId="12" fillId="0" borderId="1" xfId="0" applyNumberFormat="1" applyFont="1" applyBorder="1" applyAlignment="1">
      <alignment/>
    </xf>
    <xf numFmtId="0" fontId="17" fillId="0" borderId="10" xfId="0" applyFont="1" applyBorder="1" applyAlignment="1">
      <alignment horizontal="center"/>
    </xf>
    <xf numFmtId="169" fontId="8" fillId="0" borderId="3" xfId="0" applyNumberFormat="1" applyFont="1" applyBorder="1" applyAlignment="1">
      <alignment vertical="top"/>
    </xf>
    <xf numFmtId="169" fontId="21" fillId="0" borderId="7" xfId="0" applyNumberFormat="1" applyFont="1" applyBorder="1" applyAlignment="1">
      <alignment vertical="center"/>
    </xf>
    <xf numFmtId="169" fontId="30" fillId="0" borderId="7" xfId="0" applyNumberFormat="1" applyFont="1" applyBorder="1" applyAlignment="1">
      <alignment vertical="top"/>
    </xf>
    <xf numFmtId="169" fontId="21" fillId="0" borderId="5" xfId="0" applyNumberFormat="1" applyFont="1" applyBorder="1" applyAlignment="1">
      <alignment vertical="top"/>
    </xf>
    <xf numFmtId="169" fontId="21" fillId="0" borderId="7" xfId="0" applyNumberFormat="1" applyFont="1" applyBorder="1" applyAlignment="1">
      <alignment vertical="top"/>
    </xf>
    <xf numFmtId="169" fontId="8" fillId="0" borderId="5" xfId="0" applyNumberFormat="1" applyFont="1" applyBorder="1" applyAlignment="1">
      <alignment vertical="center"/>
    </xf>
    <xf numFmtId="169" fontId="8" fillId="0" borderId="13" xfId="0" applyNumberFormat="1" applyFont="1" applyBorder="1" applyAlignment="1">
      <alignment/>
    </xf>
    <xf numFmtId="169" fontId="21" fillId="0" borderId="14" xfId="0" applyNumberFormat="1" applyFont="1" applyBorder="1" applyAlignment="1">
      <alignment vertical="center"/>
    </xf>
    <xf numFmtId="0" fontId="29" fillId="0" borderId="14" xfId="0" applyFont="1" applyBorder="1" applyAlignment="1">
      <alignment/>
    </xf>
    <xf numFmtId="169" fontId="30" fillId="0" borderId="5" xfId="0" applyNumberFormat="1" applyFont="1" applyBorder="1" applyAlignment="1">
      <alignment vertical="top"/>
    </xf>
    <xf numFmtId="176" fontId="21" fillId="0" borderId="14" xfId="0" applyNumberFormat="1" applyFont="1" applyBorder="1" applyAlignment="1">
      <alignment horizontal="right" vertical="center" wrapText="1"/>
    </xf>
    <xf numFmtId="169" fontId="8" fillId="0" borderId="3" xfId="0" applyNumberFormat="1" applyFont="1" applyBorder="1" applyAlignment="1">
      <alignment/>
    </xf>
    <xf numFmtId="169" fontId="29" fillId="0" borderId="5" xfId="0" applyNumberFormat="1" applyFont="1" applyBorder="1" applyAlignment="1">
      <alignment vertical="top"/>
    </xf>
    <xf numFmtId="169" fontId="31" fillId="0" borderId="3" xfId="0" applyNumberFormat="1" applyFont="1" applyBorder="1" applyAlignment="1">
      <alignment vertical="top"/>
    </xf>
    <xf numFmtId="169" fontId="32" fillId="2" borderId="1" xfId="0" applyNumberFormat="1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&#322;&#261;czniki%20Radni%20bez%20numer&#243;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h.wg źródeł"/>
      <sheetName val="Doch.wg dz.rozdz."/>
      <sheetName val="Doch.wg działów"/>
      <sheetName val="Wydatki wg dz.rozdz."/>
      <sheetName val="Wydatki wg działów"/>
    </sheetNames>
    <sheetDataSet>
      <sheetData sheetId="1">
        <row r="10">
          <cell r="D10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3"/>
  <sheetViews>
    <sheetView workbookViewId="0" topLeftCell="A19">
      <selection activeCell="A7" sqref="A7:G32"/>
    </sheetView>
  </sheetViews>
  <sheetFormatPr defaultColWidth="9.140625" defaultRowHeight="12.75" outlineLevelRow="1"/>
  <cols>
    <col min="1" max="1" width="7.421875" style="0" customWidth="1"/>
    <col min="2" max="2" width="62.00390625" style="0" customWidth="1"/>
    <col min="3" max="3" width="20.8515625" style="0" customWidth="1"/>
    <col min="4" max="4" width="12.421875" style="0" hidden="1" customWidth="1"/>
    <col min="5" max="5" width="12.7109375" style="0" hidden="1" customWidth="1"/>
    <col min="6" max="6" width="8.00390625" style="0" hidden="1" customWidth="1"/>
    <col min="7" max="7" width="0.42578125" style="0" customWidth="1"/>
  </cols>
  <sheetData>
    <row r="1" ht="3.75" customHeight="1"/>
    <row r="2" spans="2:3" ht="12.75">
      <c r="B2" s="256"/>
      <c r="C2" s="256"/>
    </row>
    <row r="3" spans="2:3" ht="12.75">
      <c r="B3" s="256"/>
      <c r="C3" s="256"/>
    </row>
    <row r="4" spans="2:3" ht="2.25" customHeight="1">
      <c r="B4" s="256"/>
      <c r="C4" s="256"/>
    </row>
    <row r="5" spans="2:3" ht="10.5" customHeight="1">
      <c r="B5" s="121"/>
      <c r="C5" s="121"/>
    </row>
    <row r="6" spans="2:3" ht="12.75" hidden="1">
      <c r="B6" s="121"/>
      <c r="C6" s="121"/>
    </row>
    <row r="8" spans="1:7" ht="18.75">
      <c r="A8" s="257" t="s">
        <v>71</v>
      </c>
      <c r="B8" s="257"/>
      <c r="C8" s="257"/>
      <c r="D8" s="119"/>
      <c r="E8" s="120"/>
      <c r="F8" s="4"/>
      <c r="G8" s="101"/>
    </row>
    <row r="9" spans="1:7" ht="18.75">
      <c r="A9" s="257" t="s">
        <v>67</v>
      </c>
      <c r="B9" s="257"/>
      <c r="C9" s="257"/>
      <c r="D9" s="119"/>
      <c r="E9" s="120"/>
      <c r="F9" s="4"/>
      <c r="G9" s="101"/>
    </row>
    <row r="10" spans="1:7" ht="18.75">
      <c r="A10" s="257" t="s">
        <v>70</v>
      </c>
      <c r="B10" s="257"/>
      <c r="C10" s="257"/>
      <c r="D10" s="118"/>
      <c r="E10" s="118"/>
      <c r="F10" s="4"/>
      <c r="G10" s="101"/>
    </row>
    <row r="11" spans="1:7" ht="18.75">
      <c r="A11" s="45"/>
      <c r="B11" s="45"/>
      <c r="C11" s="4"/>
      <c r="D11" s="4"/>
      <c r="E11" s="4"/>
      <c r="F11" s="4"/>
      <c r="G11" s="101"/>
    </row>
    <row r="12" spans="1:7" ht="18.75">
      <c r="A12" s="45"/>
      <c r="B12" s="45"/>
      <c r="C12" s="4"/>
      <c r="D12" s="4"/>
      <c r="E12" s="4"/>
      <c r="F12" s="4"/>
      <c r="G12" s="101"/>
    </row>
    <row r="13" spans="1:7" ht="2.25" customHeight="1">
      <c r="A13" s="47"/>
      <c r="B13" s="48"/>
      <c r="C13" s="48"/>
      <c r="D13" s="48"/>
      <c r="E13" s="48"/>
      <c r="F13" s="49"/>
      <c r="G13" s="113"/>
    </row>
    <row r="14" spans="1:8" ht="24.75" customHeight="1">
      <c r="A14" s="102" t="s">
        <v>65</v>
      </c>
      <c r="B14" s="50" t="s">
        <v>2</v>
      </c>
      <c r="C14" s="6" t="s">
        <v>69</v>
      </c>
      <c r="D14" s="7"/>
      <c r="E14" s="7"/>
      <c r="F14" s="6"/>
      <c r="G14" s="114"/>
      <c r="H14" s="103"/>
    </row>
    <row r="15" spans="1:7" ht="11.25" customHeight="1">
      <c r="A15" s="51">
        <v>1</v>
      </c>
      <c r="B15" s="51">
        <v>2</v>
      </c>
      <c r="C15" s="51">
        <v>3</v>
      </c>
      <c r="D15" s="51"/>
      <c r="E15" s="51"/>
      <c r="F15" s="51"/>
      <c r="G15" s="115"/>
    </row>
    <row r="16" spans="1:7" s="30" customFormat="1" ht="25.5" customHeight="1">
      <c r="A16" s="104" t="s">
        <v>19</v>
      </c>
      <c r="B16" s="105" t="s">
        <v>20</v>
      </c>
      <c r="C16" s="106">
        <v>5000</v>
      </c>
      <c r="D16" s="106"/>
      <c r="E16" s="106"/>
      <c r="F16" s="107"/>
      <c r="G16" s="116"/>
    </row>
    <row r="17" spans="1:7" s="30" customFormat="1" ht="25.5" customHeight="1">
      <c r="A17" s="104" t="s">
        <v>22</v>
      </c>
      <c r="B17" s="105" t="s">
        <v>23</v>
      </c>
      <c r="C17" s="106">
        <f>SUM('[1]Doch.wg dz.rozdz.'!D10)</f>
        <v>1000</v>
      </c>
      <c r="D17" s="106"/>
      <c r="E17" s="106"/>
      <c r="F17" s="107"/>
      <c r="G17" s="116"/>
    </row>
    <row r="18" spans="1:7" s="30" customFormat="1" ht="25.5" customHeight="1">
      <c r="A18" s="108">
        <v>600</v>
      </c>
      <c r="B18" s="105" t="s">
        <v>26</v>
      </c>
      <c r="C18" s="106">
        <v>2581619</v>
      </c>
      <c r="D18" s="106"/>
      <c r="E18" s="106"/>
      <c r="F18" s="107"/>
      <c r="G18" s="116"/>
    </row>
    <row r="19" spans="1:7" s="30" customFormat="1" ht="25.5" customHeight="1">
      <c r="A19" s="108">
        <v>700</v>
      </c>
      <c r="B19" s="105" t="s">
        <v>29</v>
      </c>
      <c r="C19" s="106">
        <v>1972900</v>
      </c>
      <c r="D19" s="106"/>
      <c r="E19" s="106"/>
      <c r="F19" s="107"/>
      <c r="G19" s="116"/>
    </row>
    <row r="20" spans="1:7" s="30" customFormat="1" ht="25.5" customHeight="1">
      <c r="A20" s="108">
        <v>710</v>
      </c>
      <c r="B20" s="105" t="s">
        <v>30</v>
      </c>
      <c r="C20" s="106">
        <v>467400</v>
      </c>
      <c r="D20" s="106"/>
      <c r="E20" s="106"/>
      <c r="F20" s="107"/>
      <c r="G20" s="116"/>
    </row>
    <row r="21" spans="1:7" s="30" customFormat="1" ht="25.5" customHeight="1">
      <c r="A21" s="108">
        <v>750</v>
      </c>
      <c r="B21" s="105" t="s">
        <v>32</v>
      </c>
      <c r="C21" s="106">
        <v>1949380</v>
      </c>
      <c r="D21" s="106"/>
      <c r="E21" s="106"/>
      <c r="F21" s="107"/>
      <c r="G21" s="116"/>
    </row>
    <row r="22" spans="1:7" s="30" customFormat="1" ht="30.75" customHeight="1">
      <c r="A22" s="108">
        <v>754</v>
      </c>
      <c r="B22" s="109" t="s">
        <v>68</v>
      </c>
      <c r="C22" s="106">
        <v>3939150</v>
      </c>
      <c r="D22" s="106"/>
      <c r="E22" s="106"/>
      <c r="F22" s="107"/>
      <c r="G22" s="116"/>
    </row>
    <row r="23" spans="1:7" s="30" customFormat="1" ht="58.5" customHeight="1">
      <c r="A23" s="110">
        <v>756</v>
      </c>
      <c r="B23" s="109" t="s">
        <v>141</v>
      </c>
      <c r="C23" s="106">
        <v>7840316</v>
      </c>
      <c r="D23" s="106"/>
      <c r="E23" s="106"/>
      <c r="F23" s="107"/>
      <c r="G23" s="116"/>
    </row>
    <row r="24" spans="1:7" s="30" customFormat="1" ht="28.5" customHeight="1">
      <c r="A24" s="108">
        <v>758</v>
      </c>
      <c r="B24" s="105" t="s">
        <v>38</v>
      </c>
      <c r="C24" s="106">
        <v>35945972</v>
      </c>
      <c r="D24" s="106"/>
      <c r="E24" s="106"/>
      <c r="F24" s="107"/>
      <c r="G24" s="116"/>
    </row>
    <row r="25" spans="1:7" s="30" customFormat="1" ht="27" customHeight="1">
      <c r="A25" s="108">
        <v>801</v>
      </c>
      <c r="B25" s="105" t="s">
        <v>43</v>
      </c>
      <c r="C25" s="106">
        <v>60700</v>
      </c>
      <c r="D25" s="106"/>
      <c r="E25" s="106"/>
      <c r="F25" s="107"/>
      <c r="G25" s="116"/>
    </row>
    <row r="26" spans="1:7" s="30" customFormat="1" ht="27" customHeight="1">
      <c r="A26" s="108">
        <v>851</v>
      </c>
      <c r="B26" s="105" t="s">
        <v>48</v>
      </c>
      <c r="C26" s="106">
        <v>1975000</v>
      </c>
      <c r="D26" s="111"/>
      <c r="E26" s="111"/>
      <c r="F26" s="107"/>
      <c r="G26" s="116"/>
    </row>
    <row r="27" spans="1:7" s="30" customFormat="1" ht="28.5" customHeight="1">
      <c r="A27" s="108">
        <v>852</v>
      </c>
      <c r="B27" s="105" t="s">
        <v>50</v>
      </c>
      <c r="C27" s="106">
        <v>1825973</v>
      </c>
      <c r="D27" s="106"/>
      <c r="E27" s="106"/>
      <c r="F27" s="107"/>
      <c r="G27" s="116"/>
    </row>
    <row r="28" spans="1:7" s="30" customFormat="1" ht="28.5" customHeight="1">
      <c r="A28" s="108">
        <v>853</v>
      </c>
      <c r="B28" s="109" t="s">
        <v>55</v>
      </c>
      <c r="C28" s="106">
        <v>159500</v>
      </c>
      <c r="D28" s="106"/>
      <c r="E28" s="106"/>
      <c r="F28" s="107"/>
      <c r="G28" s="116"/>
    </row>
    <row r="29" spans="1:7" s="30" customFormat="1" ht="33" customHeight="1">
      <c r="A29" s="108">
        <v>854</v>
      </c>
      <c r="B29" s="105" t="s">
        <v>59</v>
      </c>
      <c r="C29" s="106">
        <v>17200</v>
      </c>
      <c r="D29" s="106"/>
      <c r="E29" s="106"/>
      <c r="F29" s="107"/>
      <c r="G29" s="116"/>
    </row>
    <row r="30" spans="4:7" s="30" customFormat="1" ht="4.5" customHeight="1">
      <c r="D30" s="106"/>
      <c r="E30" s="106"/>
      <c r="F30" s="107"/>
      <c r="G30" s="116"/>
    </row>
    <row r="31" spans="1:7" ht="30" customHeight="1" hidden="1" outlineLevel="1">
      <c r="A31" s="108">
        <v>926</v>
      </c>
      <c r="B31" s="105" t="s">
        <v>63</v>
      </c>
      <c r="C31" s="111"/>
      <c r="D31" s="106"/>
      <c r="E31" s="111"/>
      <c r="F31" s="111"/>
      <c r="G31" s="115"/>
    </row>
    <row r="32" spans="1:7" ht="30" customHeight="1" collapsed="1">
      <c r="A32" s="98"/>
      <c r="B32" s="41" t="s">
        <v>13</v>
      </c>
      <c r="C32" s="42">
        <f>SUM(C16:C31)</f>
        <v>58741110</v>
      </c>
      <c r="D32" s="42"/>
      <c r="E32" s="42"/>
      <c r="F32" s="112"/>
      <c r="G32" s="117"/>
    </row>
    <row r="33" spans="1:6" ht="1.5" customHeight="1">
      <c r="A33" s="39"/>
      <c r="B33" s="43"/>
      <c r="C33" s="43"/>
      <c r="D33" s="43"/>
      <c r="E33" s="43"/>
      <c r="F33" s="44"/>
    </row>
  </sheetData>
  <mergeCells count="6">
    <mergeCell ref="B2:C2"/>
    <mergeCell ref="A9:C9"/>
    <mergeCell ref="A8:C8"/>
    <mergeCell ref="A10:C10"/>
    <mergeCell ref="B3:C3"/>
    <mergeCell ref="B4:C4"/>
  </mergeCells>
  <printOptions/>
  <pageMargins left="0.7874015748031497" right="0.5118110236220472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75"/>
  <sheetViews>
    <sheetView workbookViewId="0" topLeftCell="A1">
      <selection activeCell="A6" sqref="A6:D72"/>
    </sheetView>
  </sheetViews>
  <sheetFormatPr defaultColWidth="9.140625" defaultRowHeight="12.75" outlineLevelRow="1"/>
  <cols>
    <col min="1" max="1" width="4.7109375" style="0" customWidth="1"/>
    <col min="2" max="2" width="7.140625" style="0" customWidth="1"/>
    <col min="3" max="3" width="53.421875" style="0" customWidth="1"/>
    <col min="4" max="4" width="20.7109375" style="0" customWidth="1"/>
    <col min="5" max="5" width="12.57421875" style="0" customWidth="1"/>
    <col min="6" max="6" width="7.140625" style="0" customWidth="1"/>
  </cols>
  <sheetData>
    <row r="2" spans="1:4" ht="12.75">
      <c r="A2" s="256" t="s">
        <v>74</v>
      </c>
      <c r="B2" s="256"/>
      <c r="C2" s="256"/>
      <c r="D2" s="256"/>
    </row>
    <row r="3" spans="1:4" ht="12.75">
      <c r="A3" s="256" t="s">
        <v>72</v>
      </c>
      <c r="B3" s="256"/>
      <c r="C3" s="256"/>
      <c r="D3" s="256"/>
    </row>
    <row r="4" spans="1:4" ht="4.5" customHeight="1">
      <c r="A4" s="256" t="s">
        <v>73</v>
      </c>
      <c r="B4" s="256"/>
      <c r="C4" s="256"/>
      <c r="D4" s="256"/>
    </row>
    <row r="5" spans="1:4" ht="9" customHeight="1">
      <c r="A5" s="121"/>
      <c r="B5" s="121"/>
      <c r="C5" s="121"/>
      <c r="D5" s="121"/>
    </row>
    <row r="7" spans="1:6" ht="18.75">
      <c r="A7" s="257" t="s">
        <v>71</v>
      </c>
      <c r="B7" s="257"/>
      <c r="C7" s="257"/>
      <c r="D7" s="257"/>
      <c r="E7" s="46"/>
      <c r="F7" s="4"/>
    </row>
    <row r="8" spans="1:6" ht="18.75">
      <c r="A8" s="257" t="s">
        <v>76</v>
      </c>
      <c r="B8" s="257"/>
      <c r="C8" s="257"/>
      <c r="D8" s="257"/>
      <c r="E8" s="46"/>
      <c r="F8" s="4"/>
    </row>
    <row r="9" spans="1:6" ht="18.75">
      <c r="A9" s="257" t="s">
        <v>75</v>
      </c>
      <c r="B9" s="257"/>
      <c r="C9" s="257"/>
      <c r="D9" s="257"/>
      <c r="E9" s="118"/>
      <c r="F9" s="4"/>
    </row>
    <row r="10" spans="1:6" ht="28.5" customHeight="1">
      <c r="A10" s="2"/>
      <c r="B10" s="2"/>
      <c r="C10" s="2"/>
      <c r="D10" s="2"/>
      <c r="E10" s="118"/>
      <c r="F10" s="4"/>
    </row>
    <row r="11" spans="1:6" ht="12" customHeight="1">
      <c r="A11" s="45"/>
      <c r="B11" s="45"/>
      <c r="C11" s="45"/>
      <c r="D11" s="4"/>
      <c r="E11" s="143"/>
      <c r="F11" s="143"/>
    </row>
    <row r="12" spans="1:6" ht="2.25" customHeight="1">
      <c r="A12" s="47"/>
      <c r="B12" s="48"/>
      <c r="C12" s="48"/>
      <c r="D12" s="48"/>
      <c r="E12" s="144"/>
      <c r="F12" s="144"/>
    </row>
    <row r="13" spans="1:7" ht="41.25" customHeight="1">
      <c r="A13" s="5" t="s">
        <v>1</v>
      </c>
      <c r="B13" s="5" t="s">
        <v>18</v>
      </c>
      <c r="C13" s="50" t="s">
        <v>2</v>
      </c>
      <c r="D13" s="6" t="s">
        <v>69</v>
      </c>
      <c r="E13" s="145"/>
      <c r="F13" s="145"/>
      <c r="G13" s="145"/>
    </row>
    <row r="14" spans="1:6" ht="11.25" customHeight="1">
      <c r="A14" s="51">
        <v>1</v>
      </c>
      <c r="B14" s="52"/>
      <c r="C14" s="53">
        <v>2</v>
      </c>
      <c r="D14" s="271">
        <v>5</v>
      </c>
      <c r="E14" s="122"/>
      <c r="F14" s="122"/>
    </row>
    <row r="15" spans="1:6" ht="14.25" customHeight="1">
      <c r="A15" s="261" t="s">
        <v>19</v>
      </c>
      <c r="B15" s="54"/>
      <c r="C15" s="55" t="s">
        <v>20</v>
      </c>
      <c r="D15" s="272">
        <f>D16</f>
        <v>5000</v>
      </c>
      <c r="E15" s="123"/>
      <c r="F15" s="124"/>
    </row>
    <row r="16" spans="1:6" ht="21" customHeight="1">
      <c r="A16" s="262"/>
      <c r="B16" s="151" t="s">
        <v>21</v>
      </c>
      <c r="C16" s="152" t="s">
        <v>77</v>
      </c>
      <c r="D16" s="273">
        <v>5000</v>
      </c>
      <c r="E16" s="125"/>
      <c r="F16" s="126"/>
    </row>
    <row r="17" spans="1:6" ht="15.75" customHeight="1">
      <c r="A17" s="263" t="s">
        <v>22</v>
      </c>
      <c r="B17" s="56"/>
      <c r="C17" s="57" t="s">
        <v>23</v>
      </c>
      <c r="D17" s="146">
        <f>D18</f>
        <v>1000</v>
      </c>
      <c r="E17" s="127"/>
      <c r="F17" s="128"/>
    </row>
    <row r="18" spans="1:6" ht="19.5" customHeight="1">
      <c r="A18" s="263"/>
      <c r="B18" s="153" t="s">
        <v>24</v>
      </c>
      <c r="C18" s="154" t="s">
        <v>25</v>
      </c>
      <c r="D18" s="147">
        <v>1000</v>
      </c>
      <c r="E18" s="18"/>
      <c r="F18" s="128"/>
    </row>
    <row r="19" spans="1:6" ht="18" customHeight="1">
      <c r="A19" s="258">
        <v>600</v>
      </c>
      <c r="B19" s="59"/>
      <c r="C19" s="60" t="s">
        <v>26</v>
      </c>
      <c r="D19" s="272">
        <v>2581619</v>
      </c>
      <c r="E19" s="127"/>
      <c r="F19" s="128"/>
    </row>
    <row r="20" spans="1:6" ht="21" customHeight="1">
      <c r="A20" s="259"/>
      <c r="B20" s="155">
        <v>60014</v>
      </c>
      <c r="C20" s="156" t="s">
        <v>27</v>
      </c>
      <c r="D20" s="273">
        <v>2581619</v>
      </c>
      <c r="E20" s="18"/>
      <c r="F20" s="128"/>
    </row>
    <row r="21" spans="1:6" ht="21" customHeight="1" hidden="1" outlineLevel="1">
      <c r="A21" s="61"/>
      <c r="B21" s="62">
        <v>60078</v>
      </c>
      <c r="C21" s="63" t="s">
        <v>28</v>
      </c>
      <c r="D21" s="274"/>
      <c r="E21" s="129"/>
      <c r="F21" s="128"/>
    </row>
    <row r="22" spans="1:6" ht="18" customHeight="1" collapsed="1">
      <c r="A22" s="260">
        <v>700</v>
      </c>
      <c r="B22" s="64"/>
      <c r="C22" s="57" t="s">
        <v>29</v>
      </c>
      <c r="D22" s="146">
        <v>1972900</v>
      </c>
      <c r="E22" s="127"/>
      <c r="F22" s="128"/>
    </row>
    <row r="23" spans="1:6" ht="22.5" customHeight="1">
      <c r="A23" s="259"/>
      <c r="B23" s="157">
        <v>70005</v>
      </c>
      <c r="C23" s="158" t="s">
        <v>78</v>
      </c>
      <c r="D23" s="273">
        <v>1972900</v>
      </c>
      <c r="E23" s="28"/>
      <c r="F23" s="130"/>
    </row>
    <row r="24" spans="1:6" ht="16.5" customHeight="1">
      <c r="A24" s="258">
        <v>710</v>
      </c>
      <c r="B24" s="64"/>
      <c r="C24" s="57" t="s">
        <v>30</v>
      </c>
      <c r="D24" s="146">
        <f>D25+D26+D27</f>
        <v>467400</v>
      </c>
      <c r="E24" s="127"/>
      <c r="F24" s="128"/>
    </row>
    <row r="25" spans="1:6" ht="21.75" customHeight="1">
      <c r="A25" s="260"/>
      <c r="B25" s="159">
        <v>71013</v>
      </c>
      <c r="C25" s="160" t="s">
        <v>79</v>
      </c>
      <c r="D25" s="147">
        <v>213000</v>
      </c>
      <c r="E25" s="77"/>
      <c r="F25" s="131"/>
    </row>
    <row r="26" spans="1:6" ht="20.25" customHeight="1">
      <c r="A26" s="260"/>
      <c r="B26" s="159">
        <v>71014</v>
      </c>
      <c r="C26" s="160" t="s">
        <v>80</v>
      </c>
      <c r="D26" s="147">
        <v>27000</v>
      </c>
      <c r="E26" s="77"/>
      <c r="F26" s="131"/>
    </row>
    <row r="27" spans="1:6" ht="21.75" customHeight="1">
      <c r="A27" s="259"/>
      <c r="B27" s="157">
        <v>71015</v>
      </c>
      <c r="C27" s="158" t="s">
        <v>31</v>
      </c>
      <c r="D27" s="273">
        <v>227400</v>
      </c>
      <c r="E27" s="18"/>
      <c r="F27" s="128"/>
    </row>
    <row r="28" spans="1:6" ht="18" customHeight="1">
      <c r="A28" s="258">
        <v>750</v>
      </c>
      <c r="B28" s="64"/>
      <c r="C28" s="57" t="s">
        <v>32</v>
      </c>
      <c r="D28" s="146">
        <f>SUM(D29:D31)</f>
        <v>1949380</v>
      </c>
      <c r="E28" s="127"/>
      <c r="F28" s="128"/>
    </row>
    <row r="29" spans="1:6" ht="22.5" customHeight="1">
      <c r="A29" s="260"/>
      <c r="B29" s="64">
        <v>75011</v>
      </c>
      <c r="C29" s="58" t="s">
        <v>33</v>
      </c>
      <c r="D29" s="275">
        <v>178770</v>
      </c>
      <c r="E29" s="18"/>
      <c r="F29" s="128"/>
    </row>
    <row r="30" spans="1:6" ht="20.25" customHeight="1">
      <c r="A30" s="260"/>
      <c r="B30" s="64">
        <v>75020</v>
      </c>
      <c r="C30" s="58" t="s">
        <v>34</v>
      </c>
      <c r="D30" s="275">
        <v>1720610</v>
      </c>
      <c r="E30" s="18"/>
      <c r="F30" s="128"/>
    </row>
    <row r="31" spans="1:6" ht="20.25" customHeight="1">
      <c r="A31" s="259"/>
      <c r="B31" s="65">
        <v>75045</v>
      </c>
      <c r="C31" s="68" t="s">
        <v>35</v>
      </c>
      <c r="D31" s="276">
        <v>50000</v>
      </c>
      <c r="E31" s="18"/>
      <c r="F31" s="128"/>
    </row>
    <row r="32" spans="1:6" s="30" customFormat="1" ht="20.25" customHeight="1">
      <c r="A32" s="258">
        <v>754</v>
      </c>
      <c r="B32" s="159"/>
      <c r="C32" s="161" t="s">
        <v>81</v>
      </c>
      <c r="D32" s="277">
        <f>D33</f>
        <v>3939150</v>
      </c>
      <c r="E32" s="162"/>
      <c r="F32" s="130"/>
    </row>
    <row r="33" spans="1:6" ht="22.5" customHeight="1">
      <c r="A33" s="259"/>
      <c r="B33" s="155">
        <v>75411</v>
      </c>
      <c r="C33" s="158" t="s">
        <v>36</v>
      </c>
      <c r="D33" s="273">
        <v>3939150</v>
      </c>
      <c r="E33" s="77"/>
      <c r="F33" s="131"/>
    </row>
    <row r="34" spans="1:6" ht="46.5" customHeight="1">
      <c r="A34" s="69">
        <v>756</v>
      </c>
      <c r="B34" s="70"/>
      <c r="C34" s="71" t="s">
        <v>141</v>
      </c>
      <c r="D34" s="278">
        <v>7840316</v>
      </c>
      <c r="E34" s="132"/>
      <c r="F34" s="131"/>
    </row>
    <row r="35" spans="1:6" ht="35.25" customHeight="1">
      <c r="A35" s="72"/>
      <c r="B35" s="73">
        <v>75622</v>
      </c>
      <c r="C35" s="160" t="s">
        <v>37</v>
      </c>
      <c r="D35" s="147">
        <v>7840316</v>
      </c>
      <c r="E35" s="77"/>
      <c r="F35" s="131"/>
    </row>
    <row r="36" spans="1:6" ht="18.75" customHeight="1">
      <c r="A36" s="74">
        <v>758</v>
      </c>
      <c r="B36" s="59"/>
      <c r="C36" s="60" t="s">
        <v>38</v>
      </c>
      <c r="D36" s="272">
        <f>SUM(D37:D40)</f>
        <v>35945972</v>
      </c>
      <c r="E36" s="127"/>
      <c r="F36" s="128"/>
    </row>
    <row r="37" spans="1:6" ht="31.5" customHeight="1">
      <c r="A37" s="75"/>
      <c r="B37" s="76">
        <v>75801</v>
      </c>
      <c r="C37" s="163" t="s">
        <v>39</v>
      </c>
      <c r="D37" s="147">
        <v>31056077</v>
      </c>
      <c r="E37" s="77"/>
      <c r="F37" s="131"/>
    </row>
    <row r="38" spans="1:6" ht="21.75" customHeight="1">
      <c r="A38" s="90"/>
      <c r="B38" s="76">
        <v>75803</v>
      </c>
      <c r="C38" s="160" t="s">
        <v>40</v>
      </c>
      <c r="D38" s="147">
        <v>4297466</v>
      </c>
      <c r="F38" s="134"/>
    </row>
    <row r="39" spans="1:6" ht="21.75" customHeight="1">
      <c r="A39" s="90"/>
      <c r="B39" s="76">
        <v>75814</v>
      </c>
      <c r="C39" s="160" t="s">
        <v>41</v>
      </c>
      <c r="D39" s="279">
        <v>426236</v>
      </c>
      <c r="E39" s="77"/>
      <c r="F39" s="131"/>
    </row>
    <row r="40" spans="1:6" ht="21" customHeight="1">
      <c r="A40" s="75"/>
      <c r="B40" s="62">
        <v>75832</v>
      </c>
      <c r="C40" s="164" t="s">
        <v>42</v>
      </c>
      <c r="D40" s="273">
        <v>166193</v>
      </c>
      <c r="E40" s="18"/>
      <c r="F40" s="128"/>
    </row>
    <row r="41" spans="1:6" ht="32.25" customHeight="1" hidden="1" outlineLevel="1">
      <c r="A41" s="78"/>
      <c r="D41" s="280"/>
      <c r="E41" s="77"/>
      <c r="F41" s="135"/>
    </row>
    <row r="42" spans="1:6" ht="17.25" customHeight="1" collapsed="1">
      <c r="A42" s="80">
        <v>801</v>
      </c>
      <c r="B42" s="59"/>
      <c r="C42" s="60" t="s">
        <v>43</v>
      </c>
      <c r="D42" s="272">
        <f>SUM(D43:D46)</f>
        <v>60700</v>
      </c>
      <c r="E42" s="127"/>
      <c r="F42" s="128"/>
    </row>
    <row r="43" spans="1:6" ht="21" customHeight="1">
      <c r="A43" s="75"/>
      <c r="B43" s="76">
        <v>80105</v>
      </c>
      <c r="C43" s="81" t="s">
        <v>44</v>
      </c>
      <c r="D43" s="275">
        <v>19500</v>
      </c>
      <c r="E43" s="18"/>
      <c r="F43" s="128"/>
    </row>
    <row r="44" spans="1:6" ht="21" customHeight="1">
      <c r="A44" s="75"/>
      <c r="B44" s="76">
        <v>80120</v>
      </c>
      <c r="C44" s="81" t="s">
        <v>45</v>
      </c>
      <c r="D44" s="275">
        <v>9500</v>
      </c>
      <c r="E44" s="129"/>
      <c r="F44" s="136"/>
    </row>
    <row r="45" spans="1:6" ht="20.25" customHeight="1">
      <c r="A45" s="75"/>
      <c r="B45" s="76">
        <v>80130</v>
      </c>
      <c r="C45" s="81" t="s">
        <v>46</v>
      </c>
      <c r="D45" s="275">
        <v>28000</v>
      </c>
      <c r="E45" s="18"/>
      <c r="F45" s="128"/>
    </row>
    <row r="46" spans="1:6" ht="33.75" customHeight="1">
      <c r="A46" s="78"/>
      <c r="B46" s="62">
        <v>80140</v>
      </c>
      <c r="C46" s="79" t="s">
        <v>82</v>
      </c>
      <c r="D46" s="168">
        <v>3700</v>
      </c>
      <c r="E46" s="18"/>
      <c r="F46" s="128"/>
    </row>
    <row r="47" spans="1:6" ht="2.25" customHeight="1" hidden="1">
      <c r="A47" s="75"/>
      <c r="D47" s="280"/>
      <c r="E47" s="77"/>
      <c r="F47" s="131"/>
    </row>
    <row r="48" spans="1:6" ht="25.5" customHeight="1" hidden="1" outlineLevel="1">
      <c r="A48" s="78"/>
      <c r="B48" s="62">
        <v>80195</v>
      </c>
      <c r="C48" s="79" t="s">
        <v>47</v>
      </c>
      <c r="D48" s="276"/>
      <c r="E48" s="18"/>
      <c r="F48" s="128"/>
    </row>
    <row r="49" spans="1:6" ht="18" customHeight="1" hidden="1" outlineLevel="1" collapsed="1">
      <c r="A49" s="82"/>
      <c r="B49" s="83"/>
      <c r="C49" s="84"/>
      <c r="D49" s="272"/>
      <c r="E49" s="137"/>
      <c r="F49" s="134"/>
    </row>
    <row r="50" spans="1:6" ht="18" customHeight="1" hidden="1" outlineLevel="1">
      <c r="A50" s="85"/>
      <c r="B50" s="86"/>
      <c r="C50" s="66"/>
      <c r="D50" s="276"/>
      <c r="E50" s="18"/>
      <c r="F50" s="134"/>
    </row>
    <row r="51" spans="1:6" ht="18" customHeight="1" collapsed="1">
      <c r="A51" s="260">
        <v>851</v>
      </c>
      <c r="B51" s="64"/>
      <c r="C51" s="57" t="s">
        <v>48</v>
      </c>
      <c r="D51" s="146">
        <f>D54+D52+D53</f>
        <v>1975000</v>
      </c>
      <c r="E51" s="127"/>
      <c r="F51" s="128"/>
    </row>
    <row r="52" spans="1:6" ht="18" customHeight="1" hidden="1" outlineLevel="1">
      <c r="A52" s="260"/>
      <c r="B52" s="64"/>
      <c r="C52" s="87"/>
      <c r="D52" s="281"/>
      <c r="E52" s="138"/>
      <c r="F52" s="136"/>
    </row>
    <row r="53" spans="1:6" ht="18" customHeight="1" hidden="1" outlineLevel="1">
      <c r="A53" s="260"/>
      <c r="B53" s="64"/>
      <c r="C53" s="87"/>
      <c r="D53" s="281"/>
      <c r="E53" s="138"/>
      <c r="F53" s="136"/>
    </row>
    <row r="54" spans="1:6" ht="34.5" customHeight="1" collapsed="1">
      <c r="A54" s="259"/>
      <c r="B54" s="65">
        <v>85156</v>
      </c>
      <c r="C54" s="165" t="s">
        <v>49</v>
      </c>
      <c r="D54" s="273">
        <v>1975000</v>
      </c>
      <c r="E54" s="77"/>
      <c r="F54" s="131"/>
    </row>
    <row r="55" spans="1:6" ht="18" customHeight="1">
      <c r="A55" s="82">
        <v>852</v>
      </c>
      <c r="B55" s="88"/>
      <c r="C55" s="89" t="s">
        <v>50</v>
      </c>
      <c r="D55" s="272">
        <f>SUM(D56:D60)</f>
        <v>1825973</v>
      </c>
      <c r="E55" s="127"/>
      <c r="F55" s="128"/>
    </row>
    <row r="56" spans="1:6" ht="20.25" customHeight="1">
      <c r="A56" s="90"/>
      <c r="B56" s="64">
        <v>85201</v>
      </c>
      <c r="C56" s="154" t="s">
        <v>51</v>
      </c>
      <c r="D56" s="147">
        <v>240744</v>
      </c>
      <c r="E56" s="18"/>
      <c r="F56" s="128"/>
    </row>
    <row r="57" spans="1:6" ht="19.5" customHeight="1">
      <c r="A57" s="90"/>
      <c r="B57" s="64">
        <v>85202</v>
      </c>
      <c r="C57" s="154" t="s">
        <v>52</v>
      </c>
      <c r="D57" s="147">
        <v>1172410</v>
      </c>
      <c r="E57" s="18"/>
      <c r="F57" s="128"/>
    </row>
    <row r="58" spans="1:6" ht="19.5" customHeight="1">
      <c r="A58" s="90"/>
      <c r="B58" s="166">
        <v>85203</v>
      </c>
      <c r="C58" s="169" t="s">
        <v>83</v>
      </c>
      <c r="D58" s="282">
        <v>311190</v>
      </c>
      <c r="E58" s="18"/>
      <c r="F58" s="136"/>
    </row>
    <row r="59" spans="1:6" ht="19.5" customHeight="1">
      <c r="A59" s="90"/>
      <c r="B59" s="64">
        <v>85204</v>
      </c>
      <c r="C59" s="154" t="s">
        <v>53</v>
      </c>
      <c r="D59" s="147">
        <v>99237</v>
      </c>
      <c r="E59" s="139"/>
      <c r="F59" s="134"/>
    </row>
    <row r="60" spans="1:6" ht="20.25" customHeight="1">
      <c r="A60" s="85"/>
      <c r="B60" s="65">
        <v>85218</v>
      </c>
      <c r="C60" s="170" t="s">
        <v>54</v>
      </c>
      <c r="D60" s="273">
        <v>2392</v>
      </c>
      <c r="E60" s="18"/>
      <c r="F60" s="128"/>
    </row>
    <row r="61" spans="1:6" ht="18" customHeight="1">
      <c r="A61" s="74">
        <v>853</v>
      </c>
      <c r="B61" s="59"/>
      <c r="C61" s="91" t="s">
        <v>55</v>
      </c>
      <c r="D61" s="283">
        <f>D62+D63+D64</f>
        <v>159500</v>
      </c>
      <c r="E61" s="132"/>
      <c r="F61" s="131"/>
    </row>
    <row r="62" spans="1:6" ht="21.75" customHeight="1">
      <c r="A62" s="75"/>
      <c r="B62" s="76">
        <v>85321</v>
      </c>
      <c r="C62" s="171" t="s">
        <v>56</v>
      </c>
      <c r="D62" s="147">
        <v>120000</v>
      </c>
      <c r="E62" s="77"/>
      <c r="F62" s="131"/>
    </row>
    <row r="63" spans="1:6" ht="19.5" customHeight="1">
      <c r="A63" s="75"/>
      <c r="B63" s="76">
        <v>85324</v>
      </c>
      <c r="C63" s="163" t="s">
        <v>57</v>
      </c>
      <c r="D63" s="147">
        <v>35000</v>
      </c>
      <c r="E63" s="77"/>
      <c r="F63" s="131"/>
    </row>
    <row r="64" spans="1:6" ht="18" customHeight="1">
      <c r="A64" s="75"/>
      <c r="B64" s="76">
        <v>85333</v>
      </c>
      <c r="C64" s="172" t="s">
        <v>58</v>
      </c>
      <c r="D64" s="147">
        <v>4500</v>
      </c>
      <c r="E64" s="18"/>
      <c r="F64" s="128"/>
    </row>
    <row r="65" spans="1:6" ht="18.75" customHeight="1">
      <c r="A65" s="80">
        <v>854</v>
      </c>
      <c r="B65" s="59"/>
      <c r="C65" s="92" t="s">
        <v>59</v>
      </c>
      <c r="D65" s="272">
        <f>D66+D67+D68+D69</f>
        <v>17200</v>
      </c>
      <c r="E65" s="127"/>
      <c r="F65" s="128"/>
    </row>
    <row r="66" spans="1:6" ht="17.25" customHeight="1">
      <c r="A66" s="93"/>
      <c r="B66" s="76">
        <v>85403</v>
      </c>
      <c r="C66" s="173" t="s">
        <v>60</v>
      </c>
      <c r="D66" s="147">
        <v>12750</v>
      </c>
      <c r="E66" s="18"/>
      <c r="F66" s="128"/>
    </row>
    <row r="67" spans="1:7" ht="30" customHeight="1">
      <c r="A67" s="94"/>
      <c r="B67" s="76">
        <v>85406</v>
      </c>
      <c r="C67" s="173" t="s">
        <v>61</v>
      </c>
      <c r="D67" s="147">
        <v>1750</v>
      </c>
      <c r="E67" s="77"/>
      <c r="F67" s="131"/>
      <c r="G67" s="95"/>
    </row>
    <row r="68" spans="1:6" ht="18" customHeight="1">
      <c r="A68" s="93"/>
      <c r="B68" s="76">
        <v>85410</v>
      </c>
      <c r="C68" s="174" t="s">
        <v>62</v>
      </c>
      <c r="D68" s="147">
        <v>2700</v>
      </c>
      <c r="E68" s="18"/>
      <c r="F68" s="128"/>
    </row>
    <row r="69" spans="1:6" ht="2.25" customHeight="1">
      <c r="A69" s="93"/>
      <c r="B69" s="76"/>
      <c r="C69" s="96"/>
      <c r="D69" s="284"/>
      <c r="E69" s="140"/>
      <c r="F69" s="136"/>
    </row>
    <row r="70" spans="1:6" ht="22.5" customHeight="1" hidden="1" outlineLevel="1">
      <c r="A70" s="80">
        <v>926</v>
      </c>
      <c r="B70" s="59"/>
      <c r="C70" s="97" t="s">
        <v>63</v>
      </c>
      <c r="D70" s="285">
        <f>D71</f>
        <v>0</v>
      </c>
      <c r="E70" s="141"/>
      <c r="F70" s="136"/>
    </row>
    <row r="71" spans="1:6" ht="25.5" customHeight="1" hidden="1" outlineLevel="1">
      <c r="A71" s="93"/>
      <c r="B71" s="76">
        <v>92601</v>
      </c>
      <c r="C71" s="96" t="s">
        <v>64</v>
      </c>
      <c r="D71" s="281"/>
      <c r="E71" s="129"/>
      <c r="F71" s="136"/>
    </row>
    <row r="72" spans="1:6" ht="18" customHeight="1" collapsed="1">
      <c r="A72" s="98"/>
      <c r="B72" s="99"/>
      <c r="C72" s="100" t="s">
        <v>13</v>
      </c>
      <c r="D72" s="286">
        <f>D15+D17+D19+D22+D24+D28+D32+D34+D36+D42+D49+D51+D55+D61+D65+D70</f>
        <v>58741110</v>
      </c>
      <c r="E72" s="148"/>
      <c r="F72" s="149"/>
    </row>
    <row r="73" spans="1:6" ht="1.5" customHeight="1">
      <c r="A73" s="39"/>
      <c r="B73" s="43"/>
      <c r="C73" s="43"/>
      <c r="D73" s="43" t="s">
        <v>84</v>
      </c>
      <c r="E73" s="150"/>
      <c r="F73" s="150"/>
    </row>
    <row r="74" spans="5:6" ht="12.75">
      <c r="E74" s="150"/>
      <c r="F74" s="150"/>
    </row>
    <row r="75" spans="5:6" ht="12.75">
      <c r="E75" s="150"/>
      <c r="F75" s="150"/>
    </row>
  </sheetData>
  <mergeCells count="17">
    <mergeCell ref="A7:D7"/>
    <mergeCell ref="A2:B2"/>
    <mergeCell ref="C2:D2"/>
    <mergeCell ref="A3:B3"/>
    <mergeCell ref="C3:D3"/>
    <mergeCell ref="A4:B4"/>
    <mergeCell ref="C4:D4"/>
    <mergeCell ref="A8:D8"/>
    <mergeCell ref="A9:D9"/>
    <mergeCell ref="A32:A33"/>
    <mergeCell ref="A51:A54"/>
    <mergeCell ref="A24:A27"/>
    <mergeCell ref="A28:A31"/>
    <mergeCell ref="A22:A23"/>
    <mergeCell ref="A19:A20"/>
    <mergeCell ref="A15:A16"/>
    <mergeCell ref="A17:A18"/>
  </mergeCells>
  <printOptions/>
  <pageMargins left="0.7086614173228347" right="0.5118110236220472" top="0.62992125984251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3">
      <selection activeCell="B28" sqref="B28"/>
    </sheetView>
  </sheetViews>
  <sheetFormatPr defaultColWidth="9.140625" defaultRowHeight="12.75"/>
  <cols>
    <col min="1" max="1" width="8.28125" style="0" customWidth="1"/>
    <col min="2" max="2" width="54.140625" style="0" customWidth="1"/>
    <col min="3" max="3" width="20.28125" style="0" customWidth="1"/>
  </cols>
  <sheetData>
    <row r="1" spans="1:3" ht="20.25" customHeight="1">
      <c r="A1" s="264" t="s">
        <v>116</v>
      </c>
      <c r="B1" s="264"/>
      <c r="C1" s="264"/>
    </row>
    <row r="2" spans="1:3" ht="21.75" customHeight="1">
      <c r="A2" s="264" t="s">
        <v>117</v>
      </c>
      <c r="B2" s="264"/>
      <c r="C2" s="264"/>
    </row>
    <row r="3" spans="1:3" ht="21" customHeight="1">
      <c r="A3" s="264" t="s">
        <v>118</v>
      </c>
      <c r="B3" s="264"/>
      <c r="C3" s="264"/>
    </row>
    <row r="4" ht="18.75">
      <c r="B4" s="199"/>
    </row>
    <row r="6" spans="1:3" ht="27.75" customHeight="1">
      <c r="A6" s="232" t="s">
        <v>96</v>
      </c>
      <c r="B6" s="232" t="s">
        <v>110</v>
      </c>
      <c r="C6" s="232" t="s">
        <v>111</v>
      </c>
    </row>
    <row r="7" spans="1:3" ht="23.25" customHeight="1">
      <c r="A7" s="203"/>
      <c r="B7" s="207" t="s">
        <v>105</v>
      </c>
      <c r="C7" s="208"/>
    </row>
    <row r="8" spans="1:3" ht="15.75">
      <c r="A8" s="204">
        <v>1</v>
      </c>
      <c r="B8" s="201" t="s">
        <v>98</v>
      </c>
      <c r="C8" s="200">
        <v>4490252</v>
      </c>
    </row>
    <row r="9" spans="1:3" ht="15.75">
      <c r="A9" s="204"/>
      <c r="B9" s="201" t="s">
        <v>99</v>
      </c>
      <c r="C9" s="200"/>
    </row>
    <row r="10" spans="1:3" ht="15.75">
      <c r="A10" s="205"/>
      <c r="B10" s="201" t="s">
        <v>100</v>
      </c>
      <c r="C10" s="200">
        <v>2910652</v>
      </c>
    </row>
    <row r="11" spans="1:3" ht="35.25" customHeight="1">
      <c r="A11" s="206">
        <v>2</v>
      </c>
      <c r="B11" s="202" t="s">
        <v>101</v>
      </c>
      <c r="C11" s="200">
        <v>7840316</v>
      </c>
    </row>
    <row r="12" spans="1:5" ht="15.75">
      <c r="A12" s="206">
        <v>3</v>
      </c>
      <c r="B12" s="201" t="s">
        <v>138</v>
      </c>
      <c r="C12" s="200">
        <v>35895972</v>
      </c>
      <c r="E12" s="194"/>
    </row>
    <row r="13" spans="1:3" ht="15.75">
      <c r="A13" s="206">
        <v>4</v>
      </c>
      <c r="B13" s="201" t="s">
        <v>104</v>
      </c>
      <c r="C13" s="200">
        <v>7739370</v>
      </c>
    </row>
    <row r="14" spans="1:3" ht="31.5">
      <c r="A14" s="206">
        <v>5</v>
      </c>
      <c r="B14" s="201" t="s">
        <v>102</v>
      </c>
      <c r="C14" s="200">
        <v>698241</v>
      </c>
    </row>
    <row r="15" spans="1:3" ht="31.5">
      <c r="A15" s="206">
        <v>6</v>
      </c>
      <c r="B15" s="202" t="s">
        <v>103</v>
      </c>
      <c r="C15" s="200">
        <v>2076959</v>
      </c>
    </row>
    <row r="16" spans="1:3" ht="24.75" customHeight="1">
      <c r="A16" s="227"/>
      <c r="B16" s="209" t="s">
        <v>114</v>
      </c>
      <c r="C16" s="229">
        <f>SUM(C8+C11+C12+C13+C14+C15)</f>
        <v>58741110</v>
      </c>
    </row>
    <row r="17" spans="1:3" ht="15.75">
      <c r="A17" s="228">
        <v>7</v>
      </c>
      <c r="B17" s="210" t="s">
        <v>107</v>
      </c>
      <c r="C17" s="217"/>
    </row>
    <row r="18" spans="1:3" ht="20.25" customHeight="1">
      <c r="A18" s="213"/>
      <c r="B18" s="195" t="s">
        <v>108</v>
      </c>
      <c r="C18" s="215">
        <v>162000</v>
      </c>
    </row>
    <row r="19" spans="1:3" ht="15.75">
      <c r="A19" s="214"/>
      <c r="B19" s="212" t="s">
        <v>109</v>
      </c>
      <c r="C19" s="216">
        <v>1635552</v>
      </c>
    </row>
    <row r="20" spans="1:3" ht="24" customHeight="1">
      <c r="A20" s="218"/>
      <c r="B20" s="219" t="s">
        <v>113</v>
      </c>
      <c r="C20" s="229">
        <f>SUM(C18:C19)</f>
        <v>1797552</v>
      </c>
    </row>
    <row r="21" spans="1:3" ht="6.75" customHeight="1">
      <c r="A21" s="220"/>
      <c r="B21" s="221"/>
      <c r="C21" s="225"/>
    </row>
    <row r="22" spans="1:4" ht="19.5" customHeight="1">
      <c r="A22" s="222"/>
      <c r="B22" s="223" t="s">
        <v>112</v>
      </c>
      <c r="C22" s="233">
        <f>SUM(C16-C20)</f>
        <v>56943558</v>
      </c>
      <c r="D22" s="36"/>
    </row>
    <row r="23" spans="1:3" ht="9" customHeight="1">
      <c r="A23" s="220"/>
      <c r="B23" s="221"/>
      <c r="C23" s="225"/>
    </row>
    <row r="24" spans="1:3" ht="19.5" customHeight="1">
      <c r="A24" s="222"/>
      <c r="B24" s="224" t="s">
        <v>144</v>
      </c>
      <c r="C24" s="230">
        <v>60826776</v>
      </c>
    </row>
    <row r="25" spans="1:3" ht="7.5" customHeight="1">
      <c r="A25" s="220"/>
      <c r="B25" s="221"/>
      <c r="C25" s="231"/>
    </row>
    <row r="26" spans="1:3" ht="20.25" customHeight="1">
      <c r="A26" s="222"/>
      <c r="B26" s="226" t="s">
        <v>115</v>
      </c>
      <c r="C26" s="230">
        <v>4483218</v>
      </c>
    </row>
    <row r="27" spans="1:3" ht="15.75">
      <c r="A27" s="167"/>
      <c r="B27" s="195"/>
      <c r="C27" s="196"/>
    </row>
    <row r="28" spans="1:3" ht="15.75">
      <c r="A28" s="167"/>
      <c r="B28" s="195"/>
      <c r="C28" s="196"/>
    </row>
    <row r="29" spans="1:3" ht="15.75">
      <c r="A29" s="167"/>
      <c r="B29" s="195"/>
      <c r="C29" s="196"/>
    </row>
    <row r="30" spans="1:3" ht="15.75">
      <c r="A30" s="167"/>
      <c r="B30" s="195"/>
      <c r="C30" s="196"/>
    </row>
    <row r="31" spans="2:3" ht="15">
      <c r="B31" s="197"/>
      <c r="C31" s="198"/>
    </row>
    <row r="32" spans="2:3" ht="15">
      <c r="B32" s="197"/>
      <c r="C32" s="198"/>
    </row>
    <row r="33" spans="2:3" ht="15">
      <c r="B33" s="197"/>
      <c r="C33" s="198"/>
    </row>
    <row r="34" spans="2:3" ht="15">
      <c r="B34" s="197"/>
      <c r="C34" s="198"/>
    </row>
  </sheetData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2"/>
  <sheetViews>
    <sheetView workbookViewId="0" topLeftCell="A1">
      <selection activeCell="A6" sqref="A6:C45"/>
    </sheetView>
  </sheetViews>
  <sheetFormatPr defaultColWidth="9.140625" defaultRowHeight="12.75" outlineLevelRow="1"/>
  <cols>
    <col min="1" max="1" width="6.57421875" style="0" customWidth="1"/>
    <col min="2" max="2" width="55.140625" style="0" customWidth="1"/>
    <col min="3" max="3" width="22.57421875" style="0" customWidth="1"/>
  </cols>
  <sheetData>
    <row r="1" spans="2:3" ht="4.5" customHeight="1">
      <c r="B1" s="256"/>
      <c r="C1" s="256"/>
    </row>
    <row r="2" spans="2:3" ht="12.75">
      <c r="B2" s="256"/>
      <c r="C2" s="256"/>
    </row>
    <row r="3" spans="2:3" ht="3" customHeight="1">
      <c r="B3" s="256"/>
      <c r="C3" s="256"/>
    </row>
    <row r="4" spans="2:3" ht="12.75" hidden="1" outlineLevel="1">
      <c r="B4" s="121"/>
      <c r="C4" s="121"/>
    </row>
    <row r="5" spans="2:3" ht="12.75" hidden="1" outlineLevel="1">
      <c r="B5" s="121"/>
      <c r="C5" s="121"/>
    </row>
    <row r="6" ht="12.75" collapsed="1"/>
    <row r="7" spans="1:3" ht="18">
      <c r="A7" s="257" t="s">
        <v>71</v>
      </c>
      <c r="B7" s="257"/>
      <c r="C7" s="257"/>
    </row>
    <row r="8" spans="1:3" ht="18">
      <c r="A8" s="257" t="s">
        <v>67</v>
      </c>
      <c r="B8" s="257"/>
      <c r="C8" s="257"/>
    </row>
    <row r="9" spans="1:3" ht="18">
      <c r="A9" s="257" t="s">
        <v>119</v>
      </c>
      <c r="B9" s="257"/>
      <c r="C9" s="257"/>
    </row>
    <row r="10" spans="1:3" ht="13.5" customHeight="1">
      <c r="A10" s="45"/>
      <c r="B10" s="45"/>
      <c r="C10" s="4"/>
    </row>
    <row r="11" spans="1:3" ht="6.75" customHeight="1">
      <c r="A11" s="45"/>
      <c r="B11" s="45"/>
      <c r="C11" s="4"/>
    </row>
    <row r="12" spans="1:3" ht="3" customHeight="1">
      <c r="A12" s="47"/>
      <c r="B12" s="48"/>
      <c r="C12" s="48"/>
    </row>
    <row r="13" spans="1:3" ht="21" customHeight="1">
      <c r="A13" s="102" t="s">
        <v>96</v>
      </c>
      <c r="B13" s="50" t="s">
        <v>2</v>
      </c>
      <c r="C13" s="50" t="s">
        <v>69</v>
      </c>
    </row>
    <row r="14" spans="1:3" ht="9.75" customHeight="1">
      <c r="A14" s="236">
        <v>1</v>
      </c>
      <c r="B14" s="236">
        <v>2</v>
      </c>
      <c r="C14" s="236">
        <v>3</v>
      </c>
    </row>
    <row r="15" spans="1:3" ht="15.75">
      <c r="A15" s="234" t="s">
        <v>3</v>
      </c>
      <c r="B15" s="235" t="s">
        <v>122</v>
      </c>
      <c r="C15" s="237">
        <v>12330568</v>
      </c>
    </row>
    <row r="16" spans="1:3" ht="15.75">
      <c r="A16" s="241" t="s">
        <v>5</v>
      </c>
      <c r="B16" s="235" t="s">
        <v>123</v>
      </c>
      <c r="C16" s="200">
        <v>35895972</v>
      </c>
    </row>
    <row r="17" spans="1:3" ht="15.75">
      <c r="A17" s="241" t="s">
        <v>6</v>
      </c>
      <c r="B17" s="235" t="s">
        <v>124</v>
      </c>
      <c r="C17" s="200">
        <v>7116960</v>
      </c>
    </row>
    <row r="18" spans="1:3" ht="15.75">
      <c r="A18" s="241" t="s">
        <v>10</v>
      </c>
      <c r="B18" s="235" t="s">
        <v>125</v>
      </c>
      <c r="C18" s="200">
        <v>622410</v>
      </c>
    </row>
    <row r="19" spans="1:3" ht="15.75">
      <c r="A19" s="241" t="s">
        <v>11</v>
      </c>
      <c r="B19" s="235" t="s">
        <v>126</v>
      </c>
      <c r="C19" s="200">
        <v>352081</v>
      </c>
    </row>
    <row r="20" spans="1:3" ht="15.75">
      <c r="A20" s="241" t="s">
        <v>120</v>
      </c>
      <c r="B20" s="235" t="s">
        <v>127</v>
      </c>
      <c r="C20" s="200">
        <v>346160</v>
      </c>
    </row>
    <row r="21" spans="1:3" ht="15.75">
      <c r="A21" s="241" t="s">
        <v>121</v>
      </c>
      <c r="B21" s="239" t="s">
        <v>128</v>
      </c>
      <c r="C21" s="200">
        <v>2076959</v>
      </c>
    </row>
    <row r="22" spans="1:3" ht="21.75" customHeight="1">
      <c r="A22" s="240"/>
      <c r="B22" s="244" t="s">
        <v>106</v>
      </c>
      <c r="C22" s="229">
        <f>SUM(C15:C21)</f>
        <v>58741110</v>
      </c>
    </row>
    <row r="23" spans="1:3" ht="12.75" customHeight="1">
      <c r="A23" s="248"/>
      <c r="B23" s="245"/>
      <c r="C23" s="229"/>
    </row>
    <row r="24" spans="1:3" ht="22.5" customHeight="1">
      <c r="A24" s="246"/>
      <c r="B24" s="243" t="s">
        <v>129</v>
      </c>
      <c r="C24" s="200"/>
    </row>
    <row r="25" spans="1:3" ht="15.75">
      <c r="A25" s="241" t="s">
        <v>130</v>
      </c>
      <c r="B25" s="235" t="s">
        <v>136</v>
      </c>
      <c r="C25" s="200">
        <v>346160</v>
      </c>
    </row>
    <row r="26" spans="1:3" ht="15.75">
      <c r="A26" s="241" t="s">
        <v>131</v>
      </c>
      <c r="B26" s="235" t="s">
        <v>145</v>
      </c>
      <c r="C26" s="200">
        <v>16000</v>
      </c>
    </row>
    <row r="27" spans="1:3" ht="15.75">
      <c r="A27" s="241" t="s">
        <v>132</v>
      </c>
      <c r="B27" s="235" t="s">
        <v>139</v>
      </c>
      <c r="C27" s="200">
        <v>236844</v>
      </c>
    </row>
    <row r="28" spans="1:3" ht="15.75">
      <c r="A28" s="242" t="s">
        <v>133</v>
      </c>
      <c r="B28" s="235" t="s">
        <v>140</v>
      </c>
      <c r="C28" s="200">
        <v>13835</v>
      </c>
    </row>
    <row r="29" spans="1:3" ht="15.75">
      <c r="A29" s="211"/>
      <c r="B29" s="235" t="s">
        <v>134</v>
      </c>
      <c r="C29" s="200">
        <v>69591</v>
      </c>
    </row>
    <row r="30" spans="1:3" ht="15.75">
      <c r="A30" s="211"/>
      <c r="B30" s="239" t="s">
        <v>135</v>
      </c>
      <c r="C30" s="225">
        <v>15811</v>
      </c>
    </row>
    <row r="31" spans="1:3" ht="23.25" customHeight="1">
      <c r="A31" s="240"/>
      <c r="B31" s="244" t="s">
        <v>106</v>
      </c>
      <c r="C31" s="229">
        <f>SUM(C25:C30)</f>
        <v>698241</v>
      </c>
    </row>
    <row r="32" spans="1:3" ht="14.25" customHeight="1">
      <c r="A32" s="240"/>
      <c r="B32" s="244"/>
      <c r="C32" s="229"/>
    </row>
    <row r="33" spans="1:3" ht="27" customHeight="1">
      <c r="A33" s="238" t="s">
        <v>65</v>
      </c>
      <c r="B33" s="238" t="s">
        <v>137</v>
      </c>
      <c r="C33" s="200"/>
    </row>
    <row r="34" spans="1:3" ht="15.75">
      <c r="A34" s="241">
        <v>600</v>
      </c>
      <c r="B34" s="249" t="s">
        <v>26</v>
      </c>
      <c r="C34" s="200">
        <v>158500</v>
      </c>
    </row>
    <row r="35" spans="1:3" ht="15.75">
      <c r="A35" s="241">
        <v>700</v>
      </c>
      <c r="B35" s="249" t="s">
        <v>29</v>
      </c>
      <c r="C35" s="200">
        <v>1902900</v>
      </c>
    </row>
    <row r="36" spans="1:3" ht="15.75">
      <c r="A36" s="241">
        <v>710</v>
      </c>
      <c r="B36" s="249" t="s">
        <v>30</v>
      </c>
      <c r="C36" s="200">
        <v>400</v>
      </c>
    </row>
    <row r="37" spans="1:3" ht="15.75">
      <c r="A37" s="241">
        <v>750</v>
      </c>
      <c r="B37" s="249" t="s">
        <v>32</v>
      </c>
      <c r="C37" s="200">
        <v>1720610</v>
      </c>
    </row>
    <row r="38" spans="1:3" ht="15.75">
      <c r="A38" s="241">
        <v>754</v>
      </c>
      <c r="B38" s="250" t="s">
        <v>68</v>
      </c>
      <c r="C38" s="200">
        <v>150</v>
      </c>
    </row>
    <row r="39" spans="1:3" ht="44.25" customHeight="1">
      <c r="A39" s="252">
        <v>756</v>
      </c>
      <c r="B39" s="253" t="s">
        <v>141</v>
      </c>
      <c r="C39" s="200">
        <v>7840316</v>
      </c>
    </row>
    <row r="40" spans="1:3" ht="15.75">
      <c r="A40" s="241">
        <v>758</v>
      </c>
      <c r="B40" s="249" t="s">
        <v>38</v>
      </c>
      <c r="C40" s="200">
        <v>50000</v>
      </c>
    </row>
    <row r="41" spans="1:3" ht="15.75">
      <c r="A41" s="241">
        <v>801</v>
      </c>
      <c r="B41" s="249" t="s">
        <v>43</v>
      </c>
      <c r="C41" s="200">
        <v>44700</v>
      </c>
    </row>
    <row r="42" spans="1:3" ht="15.75">
      <c r="A42" s="241">
        <v>852</v>
      </c>
      <c r="B42" s="249" t="s">
        <v>50</v>
      </c>
      <c r="C42" s="200">
        <v>556292</v>
      </c>
    </row>
    <row r="43" spans="1:3" ht="15.75">
      <c r="A43" s="241">
        <v>853</v>
      </c>
      <c r="B43" s="250" t="s">
        <v>55</v>
      </c>
      <c r="C43" s="200">
        <v>39500</v>
      </c>
    </row>
    <row r="44" spans="1:3" ht="15.75">
      <c r="A44" s="242">
        <v>854</v>
      </c>
      <c r="B44" s="251" t="s">
        <v>59</v>
      </c>
      <c r="C44" s="225">
        <v>17200</v>
      </c>
    </row>
    <row r="45" spans="1:3" ht="20.25" customHeight="1">
      <c r="A45" s="240"/>
      <c r="B45" s="247" t="s">
        <v>106</v>
      </c>
      <c r="C45" s="229">
        <f>SUM(C34:C44)</f>
        <v>12330568</v>
      </c>
    </row>
    <row r="46" spans="1:3" ht="15.75">
      <c r="A46" s="195"/>
      <c r="B46" s="195"/>
      <c r="C46" s="195"/>
    </row>
    <row r="47" spans="1:3" ht="15.75">
      <c r="A47" s="195"/>
      <c r="B47" s="195"/>
      <c r="C47" s="195"/>
    </row>
    <row r="48" spans="1:3" ht="15.75">
      <c r="A48" s="195"/>
      <c r="B48" s="195"/>
      <c r="C48" s="195"/>
    </row>
    <row r="49" spans="1:3" ht="15.75">
      <c r="A49" s="195"/>
      <c r="B49" s="195"/>
      <c r="C49" s="195"/>
    </row>
    <row r="50" spans="1:3" ht="15.75">
      <c r="A50" s="195"/>
      <c r="B50" s="195"/>
      <c r="C50" s="195"/>
    </row>
    <row r="51" spans="1:3" ht="15.75">
      <c r="A51" s="195"/>
      <c r="B51" s="195"/>
      <c r="C51" s="195"/>
    </row>
    <row r="52" spans="1:3" ht="15.75">
      <c r="A52" s="195"/>
      <c r="B52" s="195"/>
      <c r="C52" s="195"/>
    </row>
  </sheetData>
  <mergeCells count="6">
    <mergeCell ref="A8:C8"/>
    <mergeCell ref="A9:C9"/>
    <mergeCell ref="B1:C1"/>
    <mergeCell ref="B2:C2"/>
    <mergeCell ref="B3:C3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">
      <selection activeCell="A1" sqref="A1:C34"/>
    </sheetView>
  </sheetViews>
  <sheetFormatPr defaultColWidth="9.140625" defaultRowHeight="12.75" outlineLevelRow="1"/>
  <cols>
    <col min="1" max="1" width="7.57421875" style="0" customWidth="1"/>
    <col min="2" max="2" width="57.8515625" style="0" customWidth="1"/>
    <col min="3" max="3" width="18.421875" style="0" customWidth="1"/>
    <col min="4" max="4" width="11.57421875" style="0" customWidth="1"/>
    <col min="5" max="5" width="7.140625" style="0" customWidth="1"/>
  </cols>
  <sheetData>
    <row r="1" spans="2:3" ht="12.75">
      <c r="B1" s="265" t="s">
        <v>149</v>
      </c>
      <c r="C1" s="265"/>
    </row>
    <row r="2" spans="2:3" ht="12.75">
      <c r="B2" s="265" t="s">
        <v>146</v>
      </c>
      <c r="C2" s="265"/>
    </row>
    <row r="3" spans="2:3" ht="12.75">
      <c r="B3" s="265" t="s">
        <v>148</v>
      </c>
      <c r="C3" s="265"/>
    </row>
    <row r="4" spans="2:3" ht="12.75">
      <c r="B4" s="265" t="s">
        <v>147</v>
      </c>
      <c r="C4" s="265"/>
    </row>
    <row r="5" spans="1:4" ht="18.75">
      <c r="A5" s="1"/>
      <c r="B5" s="118" t="s">
        <v>0</v>
      </c>
      <c r="C5" s="118"/>
      <c r="D5" s="3"/>
    </row>
    <row r="6" spans="1:4" ht="18.75" customHeight="1">
      <c r="A6" s="118" t="s">
        <v>66</v>
      </c>
      <c r="B6" s="118"/>
      <c r="C6" s="118"/>
      <c r="D6" s="3"/>
    </row>
    <row r="7" spans="1:4" ht="18.75">
      <c r="A7" s="1"/>
      <c r="B7" s="118" t="s">
        <v>97</v>
      </c>
      <c r="C7" s="118"/>
      <c r="D7" s="3"/>
    </row>
    <row r="8" spans="1:4" ht="18.75">
      <c r="A8" s="1"/>
      <c r="B8" s="4"/>
      <c r="C8" s="4"/>
      <c r="D8" s="3"/>
    </row>
    <row r="9" spans="1:5" ht="40.5" customHeight="1">
      <c r="A9" s="5" t="s">
        <v>96</v>
      </c>
      <c r="B9" s="6" t="s">
        <v>2</v>
      </c>
      <c r="C9" s="6" t="s">
        <v>69</v>
      </c>
      <c r="D9" s="183"/>
      <c r="E9" s="142"/>
    </row>
    <row r="10" spans="1:5" ht="10.5" customHeight="1">
      <c r="A10" s="8">
        <v>1</v>
      </c>
      <c r="B10" s="8">
        <v>2</v>
      </c>
      <c r="C10" s="8">
        <v>5</v>
      </c>
      <c r="D10" s="150"/>
      <c r="E10" s="177"/>
    </row>
    <row r="11" spans="1:5" s="11" customFormat="1" ht="30.75" customHeight="1">
      <c r="A11" s="9" t="s">
        <v>3</v>
      </c>
      <c r="B11" s="10" t="s">
        <v>14</v>
      </c>
      <c r="C11" s="266">
        <f>C12+C13+C15+C17</f>
        <v>4490252</v>
      </c>
      <c r="D11" s="175"/>
      <c r="E11" s="178"/>
    </row>
    <row r="12" spans="1:5" ht="15.75">
      <c r="A12" s="12"/>
      <c r="B12" s="13" t="s">
        <v>85</v>
      </c>
      <c r="C12" s="14">
        <v>2310652</v>
      </c>
      <c r="D12" s="150"/>
      <c r="E12" s="178"/>
    </row>
    <row r="13" spans="1:5" ht="15.75">
      <c r="A13" s="12"/>
      <c r="B13" s="13" t="s">
        <v>142</v>
      </c>
      <c r="C13" s="14">
        <v>2129600</v>
      </c>
      <c r="D13" s="150"/>
      <c r="E13" s="178"/>
    </row>
    <row r="14" spans="1:5" ht="16.5" customHeight="1">
      <c r="A14" s="12"/>
      <c r="B14" s="15" t="s">
        <v>4</v>
      </c>
      <c r="C14" s="14"/>
      <c r="D14" s="150"/>
      <c r="E14" s="178"/>
    </row>
    <row r="15" spans="1:5" s="11" customFormat="1" ht="17.25" customHeight="1">
      <c r="A15" s="20"/>
      <c r="B15" s="21" t="s">
        <v>86</v>
      </c>
      <c r="C15" s="19">
        <v>50000</v>
      </c>
      <c r="D15" s="175"/>
      <c r="E15" s="178"/>
    </row>
    <row r="16" spans="1:5" s="11" customFormat="1" ht="15" customHeight="1" hidden="1" outlineLevel="1">
      <c r="A16" s="16"/>
      <c r="B16" s="17"/>
      <c r="C16" s="19"/>
      <c r="D16" s="175"/>
      <c r="E16" s="178"/>
    </row>
    <row r="17" spans="1:5" s="11" customFormat="1" ht="18.75" customHeight="1" hidden="1" outlineLevel="1">
      <c r="A17" s="20"/>
      <c r="B17" s="21"/>
      <c r="C17" s="267"/>
      <c r="D17" s="175"/>
      <c r="E17" s="129"/>
    </row>
    <row r="18" spans="1:5" s="11" customFormat="1" ht="18" customHeight="1" collapsed="1">
      <c r="A18" s="16" t="s">
        <v>5</v>
      </c>
      <c r="B18" s="22" t="s">
        <v>15</v>
      </c>
      <c r="C18" s="266">
        <f>SUM(C20+C22)</f>
        <v>7840316</v>
      </c>
      <c r="D18" s="175"/>
      <c r="E18" s="179"/>
    </row>
    <row r="19" spans="1:5" ht="15.75">
      <c r="A19" s="12"/>
      <c r="B19" s="23" t="s">
        <v>87</v>
      </c>
      <c r="C19" s="14"/>
      <c r="D19" s="150"/>
      <c r="E19" s="178"/>
    </row>
    <row r="20" spans="1:5" ht="15.75">
      <c r="A20" s="12"/>
      <c r="B20" s="186" t="s">
        <v>143</v>
      </c>
      <c r="C20" s="19">
        <v>7740316</v>
      </c>
      <c r="D20" s="150"/>
      <c r="E20" s="178"/>
    </row>
    <row r="21" spans="1:5" ht="15.75">
      <c r="A21" s="12"/>
      <c r="B21" s="187" t="s">
        <v>88</v>
      </c>
      <c r="C21" s="14"/>
      <c r="D21" s="150"/>
      <c r="E21" s="178"/>
    </row>
    <row r="22" spans="1:5" s="11" customFormat="1" ht="19.5" customHeight="1">
      <c r="A22" s="188"/>
      <c r="B22" s="185" t="s">
        <v>89</v>
      </c>
      <c r="C22" s="189">
        <v>100000</v>
      </c>
      <c r="D22" s="175"/>
      <c r="E22" s="178"/>
    </row>
    <row r="23" spans="1:5" s="11" customFormat="1" ht="16.5" customHeight="1">
      <c r="A23" s="24" t="s">
        <v>6</v>
      </c>
      <c r="B23" s="25" t="s">
        <v>16</v>
      </c>
      <c r="C23" s="266">
        <f>C24+C25+C26+C27</f>
        <v>35895972</v>
      </c>
      <c r="D23" s="175"/>
      <c r="E23" s="178"/>
    </row>
    <row r="24" spans="1:5" s="30" customFormat="1" ht="16.5" customHeight="1">
      <c r="A24" s="26"/>
      <c r="B24" s="27" t="s">
        <v>7</v>
      </c>
      <c r="C24" s="29">
        <v>31056077</v>
      </c>
      <c r="D24" s="176"/>
      <c r="E24" s="180"/>
    </row>
    <row r="25" spans="1:5" s="30" customFormat="1" ht="16.5" customHeight="1">
      <c r="A25" s="26"/>
      <c r="B25" s="27" t="s">
        <v>8</v>
      </c>
      <c r="C25" s="29">
        <v>4297466</v>
      </c>
      <c r="D25" s="176"/>
      <c r="E25" s="180"/>
    </row>
    <row r="26" spans="1:5" s="30" customFormat="1" ht="16.5" customHeight="1">
      <c r="A26" s="31"/>
      <c r="B26" s="27" t="s">
        <v>9</v>
      </c>
      <c r="C26" s="29">
        <v>166193</v>
      </c>
      <c r="D26" s="176"/>
      <c r="E26" s="181"/>
    </row>
    <row r="27" spans="1:5" s="11" customFormat="1" ht="20.25" customHeight="1">
      <c r="A27" s="32"/>
      <c r="B27" s="33" t="s">
        <v>90</v>
      </c>
      <c r="C27" s="267">
        <v>376236</v>
      </c>
      <c r="D27" s="175"/>
      <c r="E27" s="129"/>
    </row>
    <row r="28" spans="1:6" ht="19.5" customHeight="1">
      <c r="A28" s="34" t="s">
        <v>10</v>
      </c>
      <c r="B28" s="35" t="s">
        <v>17</v>
      </c>
      <c r="C28" s="268">
        <f>SUM(C29+C30+C31+C32+C33)</f>
        <v>10514570</v>
      </c>
      <c r="D28" s="150"/>
      <c r="E28" s="180"/>
      <c r="F28" s="30"/>
    </row>
    <row r="29" spans="1:5" ht="33" customHeight="1">
      <c r="A29" s="36"/>
      <c r="B29" s="37" t="s">
        <v>91</v>
      </c>
      <c r="C29" s="269">
        <v>622410</v>
      </c>
      <c r="D29" s="150"/>
      <c r="E29" s="182"/>
    </row>
    <row r="30" spans="1:5" ht="48" customHeight="1">
      <c r="A30" s="36"/>
      <c r="B30" s="38" t="s">
        <v>92</v>
      </c>
      <c r="C30" s="270">
        <v>7116960</v>
      </c>
      <c r="D30" s="150"/>
      <c r="E30" s="133"/>
    </row>
    <row r="31" spans="1:5" ht="48" customHeight="1">
      <c r="A31" s="36"/>
      <c r="B31" s="38" t="s">
        <v>93</v>
      </c>
      <c r="C31" s="270">
        <v>352081</v>
      </c>
      <c r="D31" s="150"/>
      <c r="E31" s="133"/>
    </row>
    <row r="32" spans="1:5" ht="63.75" customHeight="1">
      <c r="A32" s="36"/>
      <c r="B32" s="38" t="s">
        <v>95</v>
      </c>
      <c r="C32" s="270">
        <v>346160</v>
      </c>
      <c r="D32" s="150"/>
      <c r="E32" s="182"/>
    </row>
    <row r="33" spans="1:5" ht="48" customHeight="1">
      <c r="A33" s="36"/>
      <c r="B33" s="37" t="s">
        <v>94</v>
      </c>
      <c r="C33" s="270">
        <v>2076959</v>
      </c>
      <c r="D33" s="150"/>
      <c r="E33" s="133"/>
    </row>
    <row r="34" spans="1:5" ht="39" customHeight="1">
      <c r="A34" s="40"/>
      <c r="B34" s="41" t="s">
        <v>13</v>
      </c>
      <c r="C34" s="42">
        <f>SUM(C11+C18+C23+C28)</f>
        <v>58741110</v>
      </c>
      <c r="D34" s="150"/>
      <c r="E34" s="182"/>
    </row>
    <row r="35" spans="1:5" ht="2.25" customHeight="1">
      <c r="A35" s="193"/>
      <c r="B35" s="254"/>
      <c r="C35" s="255"/>
      <c r="D35" s="150"/>
      <c r="E35" s="182"/>
    </row>
    <row r="36" spans="1:5" ht="16.5" customHeight="1">
      <c r="A36" s="150"/>
      <c r="B36" s="190"/>
      <c r="C36" s="77"/>
      <c r="D36" s="150"/>
      <c r="E36" s="182"/>
    </row>
    <row r="37" spans="1:5" ht="76.5" customHeight="1">
      <c r="A37" s="150"/>
      <c r="B37" s="190"/>
      <c r="C37" s="77"/>
      <c r="D37" s="150"/>
      <c r="E37" s="182"/>
    </row>
    <row r="38" spans="1:5" ht="79.5" customHeight="1">
      <c r="A38" s="150"/>
      <c r="B38" s="190"/>
      <c r="C38" s="133"/>
      <c r="D38" s="150"/>
      <c r="E38" s="133"/>
    </row>
    <row r="39" spans="1:5" ht="63.75" customHeight="1">
      <c r="A39" s="150"/>
      <c r="B39" s="190"/>
      <c r="C39" s="133"/>
      <c r="D39" s="150"/>
      <c r="E39" s="182"/>
    </row>
    <row r="40" spans="1:5" ht="32.25" customHeight="1" hidden="1" outlineLevel="1">
      <c r="A40" s="192" t="s">
        <v>11</v>
      </c>
      <c r="B40" s="191" t="s">
        <v>12</v>
      </c>
      <c r="C40" s="67"/>
      <c r="D40" s="150"/>
      <c r="E40" s="133"/>
    </row>
    <row r="41" spans="1:5" ht="24.75" customHeight="1" collapsed="1">
      <c r="A41" s="150"/>
      <c r="B41" s="150"/>
      <c r="C41" s="150"/>
      <c r="D41" s="150"/>
      <c r="E41" s="150"/>
    </row>
    <row r="42" spans="1:5" ht="1.5" customHeight="1">
      <c r="A42" s="150"/>
      <c r="B42" s="150"/>
      <c r="C42" s="150"/>
      <c r="D42" s="150"/>
      <c r="E42" s="150"/>
    </row>
    <row r="43" spans="1:5" ht="14.25">
      <c r="A43" s="150"/>
      <c r="B43" s="150"/>
      <c r="C43" s="150"/>
      <c r="D43" s="183"/>
      <c r="E43" s="184"/>
    </row>
  </sheetData>
  <mergeCells count="4">
    <mergeCell ref="B1:C1"/>
    <mergeCell ref="B2:C2"/>
    <mergeCell ref="B3:C3"/>
    <mergeCell ref="B4:C4"/>
  </mergeCells>
  <printOptions/>
  <pageMargins left="0.7874015748031497" right="0.5118110236220472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</dc:creator>
  <cp:keywords/>
  <dc:description/>
  <cp:lastModifiedBy>Karina</cp:lastModifiedBy>
  <cp:lastPrinted>2006-11-08T11:17:18Z</cp:lastPrinted>
  <dcterms:created xsi:type="dcterms:W3CDTF">2006-11-06T09:31:37Z</dcterms:created>
  <dcterms:modified xsi:type="dcterms:W3CDTF">2006-11-08T12:05:41Z</dcterms:modified>
  <cp:category/>
  <cp:version/>
  <cp:contentType/>
  <cp:contentStatus/>
</cp:coreProperties>
</file>