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Układ wykonawczy 2008" sheetId="1" r:id="rId1"/>
    <sheet name="Plan fin_ zad_rząd_" sheetId="2" r:id="rId2"/>
  </sheets>
  <definedNames/>
  <calcPr fullCalcOnLoad="1"/>
</workbook>
</file>

<file path=xl/sharedStrings.xml><?xml version="1.0" encoding="utf-8"?>
<sst xmlns="http://schemas.openxmlformats.org/spreadsheetml/2006/main" count="1152" uniqueCount="281">
  <si>
    <t xml:space="preserve">         Załącznik Nr 1</t>
  </si>
  <si>
    <t xml:space="preserve">         do Uchwały Nr 15/20/2008</t>
  </si>
  <si>
    <t xml:space="preserve">         Zarządu Powiatu Skarżyskiego </t>
  </si>
  <si>
    <t xml:space="preserve">         z dnia 18 marca 2008 r.</t>
  </si>
  <si>
    <t xml:space="preserve">      U K Ł A D    W Y K O N A W C Z Y </t>
  </si>
  <si>
    <t xml:space="preserve">    BUDŻETU  POWIATU   SKARŻYSKIEGO </t>
  </si>
  <si>
    <t xml:space="preserve"> NA  2008  ROK</t>
  </si>
  <si>
    <t>Dz.</t>
  </si>
  <si>
    <t>Rozdz.</t>
  </si>
  <si>
    <t>§</t>
  </si>
  <si>
    <t>Nazwa</t>
  </si>
  <si>
    <t>Dochody</t>
  </si>
  <si>
    <t>Wydatki</t>
  </si>
  <si>
    <t>010</t>
  </si>
  <si>
    <t>Rolnictwo i łowiectwo</t>
  </si>
  <si>
    <t>01005</t>
  </si>
  <si>
    <t>Prace geodezyjno - urządzeniowe              na potrzeby rolnictwa</t>
  </si>
  <si>
    <t>2110</t>
  </si>
  <si>
    <t>Dotacje celowe otrzymane z budżetu państwa na zadania bieżące z zakresu administracji rządowej oraz inne zadania zlecone ustawami realizowane przez powiat</t>
  </si>
  <si>
    <t>4300</t>
  </si>
  <si>
    <t>Zakup usług pozostałych</t>
  </si>
  <si>
    <t>020</t>
  </si>
  <si>
    <t>Leśnictwo</t>
  </si>
  <si>
    <t>02001</t>
  </si>
  <si>
    <t>Gospodarka leśna</t>
  </si>
  <si>
    <t>4210</t>
  </si>
  <si>
    <t>Zakup materiałów i wyposażenia</t>
  </si>
  <si>
    <t>02002</t>
  </si>
  <si>
    <t>Nadzór nad gospodarką leśną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</si>
  <si>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</si>
  <si>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</si>
  <si>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</si>
  <si>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</si>
  <si>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</si>
  <si>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</si>
  <si>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</si>
  <si>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</si>
  <si>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</si>
  <si>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</si>
  <si>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</si>
  <si>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</si>
  <si>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Transport i łączność</t>
  </si>
  <si>
    <t>Drogi publiczne powiatowe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</si>
  <si>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</si>
  <si>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</si>
  <si>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</si>
  <si>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</si>
  <si>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0870</t>
  </si>
  <si>
    <t>Wpływy ze sprzedaży składników majątkowych</t>
  </si>
  <si>
    <t>0920</t>
  </si>
  <si>
    <t>Pozostałe odsetki</t>
  </si>
  <si>
    <t>0970</t>
  </si>
  <si>
    <t>Wpływy z różnych dochodów</t>
  </si>
  <si>
    <t>6298</t>
  </si>
  <si>
    <t>Środki na dofinansowanie własnych inwestycji gmin (związków gmin), powiatów (związków powiatów), samorządów województw, pozyskane z innych źródeł</t>
  </si>
  <si>
    <t>Dotacje celowe otrzymane z gminy na inwestycje i zakupy inwestycyjne realizowane na podstawie porozumień (umów) między jednostkami samorządu terytorialnego</t>
  </si>
  <si>
    <t>Dotacje celowe przekazane gminie na zadania bieżące realizowane na podstawie porozumień (umów) między jednostkami samorządu terytorialnego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</si>
  <si>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</si>
  <si>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</si>
  <si>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</si>
  <si>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</si>
  <si>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</si>
  <si>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</si>
  <si>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</si>
  <si>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czynszowe za pomieszczenia biurowe</t>
  </si>
  <si>
    <t>Podróże służbowe krajowe</t>
  </si>
  <si>
    <t>Różne opłaty i składki</t>
  </si>
  <si>
    <t>Podatek od nieruchomości</t>
  </si>
  <si>
    <t>Opłaty na rzecz budżetu państwa</t>
  </si>
  <si>
    <t>Opłaty na rzecz budżetów jednostek samorządu terytorialnego</t>
  </si>
  <si>
    <t>Koszty postępowania sądowego i prokuratorskiego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</si>
  <si>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</si>
  <si>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</si>
  <si>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</si>
  <si>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Wydatki inwestycyjne jednostek budżetowych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</si>
  <si>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</si>
  <si>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</si>
  <si>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na podstawie porozumień (umów) między jednostkami samorządu terytorialnego</t>
  </si>
  <si>
    <t>Turystyka</t>
  </si>
  <si>
    <t>Zadania w zakresie upowszechniania turystyki</t>
  </si>
  <si>
    <t xml:space="preserve">Gospodarka mieszkaniowa </t>
  </si>
  <si>
    <t>Gospodarka gruntami i nieruchomościami</t>
  </si>
  <si>
    <t>Dochody z najmu i dzierżawy składników majątkowych Skarbu Państwa, jednostek samorządu terytorialnego lub innych jednostek zaliczanych do sektora finansów publicznych oraz umów o podobnym charakterze</t>
  </si>
  <si>
    <t>0910</t>
  </si>
  <si>
    <t>Odsetki od nieterminowych wpłat z tytułu podatków i opłat</t>
  </si>
  <si>
    <t>2360</t>
  </si>
  <si>
    <t>Dochody jednostek samorządu terytorialnego związane z realizacją zadań z zakresu administracji rządowej oraz innych zadań zleconych ustawami</t>
  </si>
  <si>
    <t>3030</t>
  </si>
  <si>
    <t>Różne wydatki na rzecz osób fizycznych</t>
  </si>
  <si>
    <t>4260</t>
  </si>
  <si>
    <t>4270</t>
  </si>
  <si>
    <t>4390</t>
  </si>
  <si>
    <t>Zakup usług obejmujących wykonanie ekspertyz, analiz i opinii</t>
  </si>
  <si>
    <t>4480</t>
  </si>
  <si>
    <t>4530</t>
  </si>
  <si>
    <t>Podatek od towarów i usług (VAT)</t>
  </si>
  <si>
    <t>4590</t>
  </si>
  <si>
    <t>Kary i odszkodowania wypłacane na rzecz osób fizycznych</t>
  </si>
  <si>
    <t>4600</t>
  </si>
  <si>
    <t>Kary i odszkodowania wypłacane na rzecz osób prawnych i innych jednostek organizacyjnych</t>
  </si>
  <si>
    <t>4700</t>
  </si>
  <si>
    <t>Działalność usługowa</t>
  </si>
  <si>
    <t>Prace geodezyjne i kartograficzne              (nieinwestycyjne)</t>
  </si>
  <si>
    <t>Opracowania geodezyjne                            i kartograficzne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</si>
  <si>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</si>
  <si>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</si>
  <si>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</si>
  <si>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</si>
  <si>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</si>
  <si>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Rady powiatów</t>
  </si>
  <si>
    <t>Starostwa powiatowe</t>
  </si>
  <si>
    <t>0420</t>
  </si>
  <si>
    <t>Wpływy z opłaty komunikacyjnej</t>
  </si>
  <si>
    <t>0830</t>
  </si>
  <si>
    <t>Wpływy z usług</t>
  </si>
  <si>
    <t>0840</t>
  </si>
  <si>
    <t>Wpływy ze sprzedaży wyrobów</t>
  </si>
  <si>
    <t>2708</t>
  </si>
  <si>
    <t>Środki na dofinansowanie własnych zadań bieżących gmin (związków gmin), powiatów (związków powiatów), samorządów województw, pozyskane z innych źródeł</t>
  </si>
  <si>
    <t>4170</t>
  </si>
  <si>
    <t>4178</t>
  </si>
  <si>
    <t>4179</t>
  </si>
  <si>
    <t>4280</t>
  </si>
  <si>
    <t>4308</t>
  </si>
  <si>
    <t>4309</t>
  </si>
  <si>
    <t>4350</t>
  </si>
  <si>
    <t>4360</t>
  </si>
  <si>
    <t>4370</t>
  </si>
  <si>
    <t>4400</t>
  </si>
  <si>
    <t>Opłaty za administrowanie i czynsze za budynki, lokale i pomieszczenia garażowe</t>
  </si>
  <si>
    <t>4410</t>
  </si>
  <si>
    <t>4420</t>
  </si>
  <si>
    <t>Podróże służbowe zagraniczne</t>
  </si>
  <si>
    <t>4430</t>
  </si>
  <si>
    <t>4510</t>
  </si>
  <si>
    <t>4610</t>
  </si>
  <si>
    <t>4740</t>
  </si>
  <si>
    <t>4750</t>
  </si>
  <si>
    <t>6060</t>
  </si>
  <si>
    <t>Komisje poborowe</t>
  </si>
  <si>
    <t>Promocja jednostek samorządu terytorialnego</t>
  </si>
  <si>
    <t>Dotacje celowe przekazane dla powiatu na zadania bieżące realizowane na podstawie porozumień (umów) między jednostkami samorządu terytorialnego</t>
  </si>
  <si>
    <t>Pozostała działalność</t>
  </si>
  <si>
    <t>Wpłaty gmin i powiatów na rzecz innych jednostek samorządu terytorialnego oraz związków gmin lub związków powiatów na dofinansowanie zadań bieżących</t>
  </si>
  <si>
    <t>Bezpieczeństwo publiczne i ochrona przeciwpożarowa</t>
  </si>
  <si>
    <t>Komendy powiatowe Policji</t>
  </si>
  <si>
    <t xml:space="preserve">Wpłaty jednostek na fundusz celowy na finansowanie lub dofinansowanie zadań inwestycyjnych </t>
  </si>
  <si>
    <t>Komendy powiatowe Państwowej Straży Pożarnej</t>
  </si>
  <si>
    <t>6410</t>
  </si>
  <si>
    <t>Dotacje celowe otrzymane z budżetu państwa na inwestycje i zakupy inwestycyjne z zakresu administracji rządowej oraz inne zadania zlecone ustawami realizowane przez powiat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</si>
  <si>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</si>
  <si>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</si>
  <si>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</si>
  <si>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</si>
  <si>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</si>
  <si>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>Pozostałe należności żołnierzy zawodowych i nadterminowych oraz funkcjonariuszy</t>
  </si>
  <si>
    <t>4070</t>
  </si>
  <si>
    <t>Nagrody roczne dla żołnierzy zawodowych i nadterminowych oraz funkcjonariuszy</t>
  </si>
  <si>
    <t>4080</t>
  </si>
  <si>
    <t>Uposażenia oraz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</si>
  <si>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</si>
  <si>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</si>
  <si>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</si>
  <si>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</si>
  <si>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</si>
  <si>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materiałów biobójczych</t>
  </si>
  <si>
    <t>4250</t>
  </si>
  <si>
    <t>Zakup sprzętu i uzbrojenia</t>
  </si>
  <si>
    <t>4520</t>
  </si>
  <si>
    <t>6050</t>
  </si>
  <si>
    <t>Zarządzanie kryzysowe</t>
  </si>
  <si>
    <t>2130</t>
  </si>
  <si>
    <t>Dotacje celowe otrzymane z budżetu państwa na realizację bieżących zadań własnych powiatu</t>
  </si>
  <si>
    <t>Dochody od osób prawnych, od osób fizycznych i od innych jednostek nie posiadających osobowości prawnej oraz wydatki związane z ich poborem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</si>
  <si>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</si>
  <si>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</si>
  <si>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</si>
  <si>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</si>
  <si>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</si>
  <si>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Obsługa długu publicznego</t>
  </si>
  <si>
    <t>Obsługa papierów wartościowych, kredytów i pożyczek jednostek samorządu terytorialnego</t>
  </si>
  <si>
    <t>8070</t>
  </si>
  <si>
    <t>Odsetki i dyskonto od krajowych skarbowych papierów wartościowych oraz od krajowych pożyczek i kredytów</t>
  </si>
  <si>
    <t>Rozliczenia z tytułu poręczeń i gwarancji udzielonych przez Skarb Państwa lub jednostkę samorządu terytorialnego</t>
  </si>
  <si>
    <t>8020</t>
  </si>
  <si>
    <t>Wypłaty z tytułu gwarancji i poręczeń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</si>
  <si>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</si>
  <si>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</si>
  <si>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</si>
  <si>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</si>
  <si>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powiatów</t>
  </si>
  <si>
    <t>Różne rozliczenia finansowe</t>
  </si>
  <si>
    <t>2690</t>
  </si>
  <si>
    <t>Środki Funduszu Pracy otrzymane przez powiat z przeznaczeniem na finansowanie kosztów wynagrodzenia i składek na ubezpieczenie społeczne pracowników Powiatowych Urzędów Pracy</t>
  </si>
  <si>
    <t>Rezerwy ogólne i celowe</t>
  </si>
  <si>
    <t>Rezerwy</t>
  </si>
  <si>
    <t>Część równoważąca subwencji ogólnej dla powiatów</t>
  </si>
  <si>
    <t>Oświata i wychowanie</t>
  </si>
  <si>
    <t>Szkoły podstawowe specjalne</t>
  </si>
  <si>
    <t>Dotacje celowe otrzymane z gminy na zadania bieżące realizowane na podstawie porozumień (umów) między jednostkami samorządu terytorialnego</t>
  </si>
  <si>
    <t>Przedszkola specjalne</t>
  </si>
  <si>
    <t>Pozostałe podatki na rzecz budżetów jednostek samorządu terytorialnego</t>
  </si>
  <si>
    <t>Gimnazja specjalne</t>
  </si>
  <si>
    <t>Licea ogólnokształcące</t>
  </si>
  <si>
    <t>2310</t>
  </si>
  <si>
    <t>Zakup pomocy naukowych dydaktycznych i książek</t>
  </si>
  <si>
    <t>Licea profilowane</t>
  </si>
  <si>
    <t>Licea profilowane specjalne</t>
  </si>
  <si>
    <t>Szkoły zawodowe</t>
  </si>
  <si>
    <t>Wpłaty na Państwowy Fundusz Rehabilitacji Osób Niepełnosprawnych</t>
  </si>
  <si>
    <t>Szkoły zawodowe specjalne</t>
  </si>
  <si>
    <t>Centra kształcenia ustawicznego               i praktycznego oraz ośrodki dokształcania zawodowego</t>
  </si>
  <si>
    <t>Dokształcanie i doskonalenie nauczycieli</t>
  </si>
  <si>
    <t>Zakup pomocy naukowych, dydaktycznych i książek</t>
  </si>
  <si>
    <t>Dotacja podmiotowa z budżetu dla niepublicznej szkoły lub innej niepublicznej placówki oświatowo – wychowawczej</t>
  </si>
  <si>
    <t>Szkolnictwo wyższe</t>
  </si>
  <si>
    <t>Pomoc materialna dla studentów</t>
  </si>
  <si>
    <t>Dotacje celowe otrzymane z powiatu na zadania bieżące realizowane na podstawie  porozumień (umów) między jednostkami samorządu terytorialnego</t>
  </si>
  <si>
    <t>Stypendia i zasiłki dla studentów</t>
  </si>
  <si>
    <t>Ochrona zdrowia</t>
  </si>
  <si>
    <t>Szpitale ogólne</t>
  </si>
  <si>
    <t>Dotacje celowe z budżetu na finansowanie lub dofinansowanie kosztów realizacji inwestycji i zakupów inwestycyjnych innych jednostek sektora finansów publicznych</t>
  </si>
  <si>
    <t>Składki na ubezpieczenia zdrowotne oraz świadczenia dla osób nie objętych obowiązkiem ubezpieczenia zdrowotnego</t>
  </si>
  <si>
    <t>Składki na ubezpieczenia zdrowotne</t>
  </si>
  <si>
    <t>Pomoc społeczna</t>
  </si>
  <si>
    <t>Placówki opiekuńczo-wychowawcze</t>
  </si>
  <si>
    <t>Dotacje celowe otrzymane z powiatu na zadania bieżące realizowane na podstawie porozumień (usług) między jednostkami samorządu terytorialnego</t>
  </si>
  <si>
    <t>Świadczenia społeczne</t>
  </si>
  <si>
    <t>Domy pomocy społecznej</t>
  </si>
  <si>
    <t>Ośrodki wsparcia</t>
  </si>
  <si>
    <t>Rodziny zastępcze</t>
  </si>
  <si>
    <t>Dotacje celowe otrzymane od samorządu województwa na zadania bieżące realizowane na podstawie porozumień (umów) między jednostkami samorządu terytorialnego</t>
  </si>
  <si>
    <t>Powiatowe centra pomocy rodzinie</t>
  </si>
  <si>
    <t>Jednostki specjalistycznego poradnictwa, mieszkania chronione i ośrodki interwencji kryzysowej</t>
  </si>
  <si>
    <t>Pozostałe zadania w zakresie polityki społecznej</t>
  </si>
  <si>
    <t>Rehabilitacja zawodowa i społeczna osób niepełnosprawnych</t>
  </si>
  <si>
    <t>Dotacja podmiotowa z budżetu dla jednostek niezaliczanych do sektora finansów publicznych</t>
  </si>
  <si>
    <t>Zespoły do spraw orzekania o niepełnosprawności</t>
  </si>
  <si>
    <t>Państwowy Fundusz Rehabilitacji Osób Niepełnosprawnych</t>
  </si>
  <si>
    <t>2440</t>
  </si>
  <si>
    <t>Dotacje przekazane z funduszy celowych na realizację zadań bieżących dla jednostek sektora finansów publicznych</t>
  </si>
  <si>
    <t>Powiatowe urzędy pracy</t>
  </si>
  <si>
    <t xml:space="preserve">Wydatki osobowe niezaliczone do wynagrodzeń </t>
  </si>
  <si>
    <t xml:space="preserve">Wpłaty na Państwowy Fundusz Rehabilitacji Osób Niepełnosprawnych </t>
  </si>
  <si>
    <t>Edukacyjna opieka wychowawcza</t>
  </si>
  <si>
    <t>Specjalne ośrodki szkolno-wychowawcze</t>
  </si>
  <si>
    <t>Poradnie psychologiczno-pedagogicze,      w tym poradnie specjalistyczne</t>
  </si>
  <si>
    <t>Internaty i bursy szkolne</t>
  </si>
  <si>
    <t>Młodzieżowe ośrodki socjoterapii</t>
  </si>
  <si>
    <t>Zakup leków, wyrobów medycznych i produktów biobójczych</t>
  </si>
  <si>
    <t>Kultura i ochrona dziedzictwa narodowego</t>
  </si>
  <si>
    <t>Biblioteki</t>
  </si>
  <si>
    <t>Pozostałe zadania w zakresie kultury</t>
  </si>
  <si>
    <t>Kultura fizyczna i sport</t>
  </si>
  <si>
    <t>Zadania w zakresie kultury fizycznej i sportu</t>
  </si>
  <si>
    <t>Ogółem:</t>
  </si>
  <si>
    <t>- dochody majątkowe</t>
  </si>
  <si>
    <t>- wydatki bieżące</t>
  </si>
  <si>
    <t xml:space="preserve">   w tym: wynagrodzenia </t>
  </si>
  <si>
    <t xml:space="preserve">              pochodne od wynagrodzeń</t>
  </si>
  <si>
    <t xml:space="preserve">              dotacje</t>
  </si>
  <si>
    <t xml:space="preserve">              obsługa długu</t>
  </si>
  <si>
    <t xml:space="preserve">              wydatki z tyt. poręczeń i gwarancji </t>
  </si>
  <si>
    <t>- wydatki majątkowe</t>
  </si>
  <si>
    <t xml:space="preserve">         Załącznik Nr 2</t>
  </si>
  <si>
    <t xml:space="preserve"> P L A N   F I N A N S O W Y </t>
  </si>
  <si>
    <t>ZADAŃ Z ZAKRESU ADMINISTRACJI RZĄDOWEJ</t>
  </si>
  <si>
    <t>ORAZ  INNYCH  ZADAŃ  ZLECONYCH  JEDNOSTKOM</t>
  </si>
  <si>
    <t>SAMORZĄDU TERYTORIALNEGO USTAWAMI</t>
  </si>
  <si>
    <t>Prace geodezyjno - urządzeniowe                 na potrzeby rolnictwa</t>
  </si>
  <si>
    <t>2350</t>
  </si>
  <si>
    <t>Dochody budżetu państwa związane z realizacją zadań zlecanych jednostkom samorządu terytorialnego</t>
  </si>
  <si>
    <t>Prace geodezyjne i kartograficzne                  (nieinwestycyjne)</t>
  </si>
  <si>
    <t>Opracowania geodezyjne                              i kartograficzne</t>
  </si>
  <si>
    <t>Dotacje celowe otrzymane z budżetu państwa na zadania bieżące realizowane przez powiat na podstawie porozumień z organami administracji rządowej</t>
  </si>
  <si>
    <t>Nagrody roczne dla żołnierzy zawodowych     i nadterminowych oraz funkcjonariuszy</t>
  </si>
  <si>
    <t>Uposażenia oraz świadczenia pieniężne wypłacane przez okres roku żołnierzom           i funkcjonariuszom zwolnionym ze służby</t>
  </si>
  <si>
    <t xml:space="preserve">Dotacje celowe otrzymane z budżetu państwa na zadania bieżące z zakresu administracji rządowej oraz inne zadania zlecone ustawami realizowane przez powiat </t>
  </si>
  <si>
    <t>w tym: wydatki bieżące</t>
  </si>
  <si>
    <t xml:space="preserve">            wynagrodzenia i pochodne</t>
  </si>
  <si>
    <t xml:space="preserve">            wydatki majątkowe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</si>
</sst>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28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Book Antiqua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i/>
      <sz val="12.5"/>
      <name val="Arial"/>
      <family val="2"/>
    </font>
    <font>
      <sz val="12"/>
      <name val="Times New Roman"/>
      <family val="1"/>
    </font>
    <font>
      <sz val="11.5"/>
      <name val="Times New Roman"/>
      <family val="1"/>
    </font>
    <font>
      <b/>
      <i/>
      <sz val="12.5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sz val="12"/>
      <name val="Arial"/>
      <family val="2"/>
    </font>
    <font>
      <b/>
      <sz val="13.5"/>
      <name val="Book Antiqua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0" fillId="0" borderId="5" xfId="0" applyNumberFormat="1" applyFont="1" applyBorder="1" applyAlignment="1">
      <alignment horizontal="center" vertical="top"/>
    </xf>
    <xf numFmtId="49" fontId="11" fillId="0" borderId="5" xfId="0" applyNumberFormat="1" applyFont="1" applyBorder="1" applyAlignment="1">
      <alignment horizontal="center" vertical="top"/>
    </xf>
    <xf numFmtId="49" fontId="11" fillId="0" borderId="6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 wrapText="1"/>
    </xf>
    <xf numFmtId="3" fontId="10" fillId="0" borderId="7" xfId="0" applyNumberFormat="1" applyFont="1" applyBorder="1" applyAlignment="1">
      <alignment vertical="top" wrapText="1"/>
    </xf>
    <xf numFmtId="164" fontId="10" fillId="0" borderId="5" xfId="0" applyNumberFormat="1" applyFont="1" applyBorder="1" applyAlignment="1">
      <alignment vertical="top"/>
    </xf>
    <xf numFmtId="0" fontId="12" fillId="0" borderId="0" xfId="0" applyFont="1" applyAlignment="1">
      <alignment/>
    </xf>
    <xf numFmtId="49" fontId="6" fillId="0" borderId="8" xfId="0" applyNumberFormat="1" applyFont="1" applyBorder="1" applyAlignment="1">
      <alignment horizontal="center" vertical="top"/>
    </xf>
    <xf numFmtId="49" fontId="13" fillId="0" borderId="8" xfId="0" applyNumberFormat="1" applyFont="1" applyBorder="1" applyAlignment="1">
      <alignment horizontal="center" vertical="top"/>
    </xf>
    <xf numFmtId="49" fontId="13" fillId="0" borderId="9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vertical="top" wrapText="1"/>
    </xf>
    <xf numFmtId="164" fontId="6" fillId="0" borderId="8" xfId="0" applyNumberFormat="1" applyFont="1" applyBorder="1" applyAlignment="1">
      <alignment vertical="top"/>
    </xf>
    <xf numFmtId="49" fontId="6" fillId="0" borderId="9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wrapText="1"/>
    </xf>
    <xf numFmtId="164" fontId="6" fillId="0" borderId="8" xfId="0" applyNumberFormat="1" applyFont="1" applyBorder="1" applyAlignment="1">
      <alignment/>
    </xf>
    <xf numFmtId="0" fontId="13" fillId="0" borderId="8" xfId="0" applyFont="1" applyBorder="1" applyAlignment="1">
      <alignment horizontal="left" vertical="top" wrapText="1"/>
    </xf>
    <xf numFmtId="3" fontId="13" fillId="0" borderId="0" xfId="0" applyNumberFormat="1" applyFont="1" applyBorder="1" applyAlignment="1">
      <alignment wrapText="1"/>
    </xf>
    <xf numFmtId="164" fontId="13" fillId="0" borderId="8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vertical="top" wrapText="1"/>
    </xf>
    <xf numFmtId="3" fontId="13" fillId="0" borderId="12" xfId="0" applyNumberFormat="1" applyFont="1" applyBorder="1" applyAlignment="1">
      <alignment wrapText="1"/>
    </xf>
    <xf numFmtId="164" fontId="13" fillId="0" borderId="11" xfId="0" applyNumberFormat="1" applyFont="1" applyBorder="1" applyAlignment="1">
      <alignment/>
    </xf>
    <xf numFmtId="49" fontId="6" fillId="0" borderId="9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 wrapText="1"/>
    </xf>
    <xf numFmtId="164" fontId="13" fillId="0" borderId="8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vertical="top"/>
    </xf>
    <xf numFmtId="3" fontId="13" fillId="0" borderId="0" xfId="0" applyNumberFormat="1" applyFont="1" applyBorder="1" applyAlignment="1">
      <alignment vertical="top" wrapText="1"/>
    </xf>
    <xf numFmtId="164" fontId="13" fillId="0" borderId="8" xfId="0" applyNumberFormat="1" applyFont="1" applyBorder="1" applyAlignment="1">
      <alignment vertical="top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horizontal="center" vertical="top"/>
    </xf>
    <xf numFmtId="0" fontId="15" fillId="0" borderId="0" xfId="0" applyFont="1" applyAlignment="1">
      <alignment/>
    </xf>
    <xf numFmtId="49" fontId="6" fillId="0" borderId="8" xfId="0" applyNumberFormat="1" applyFont="1" applyBorder="1" applyAlignment="1">
      <alignment vertical="top"/>
    </xf>
    <xf numFmtId="164" fontId="13" fillId="0" borderId="11" xfId="0" applyNumberFormat="1" applyFont="1" applyBorder="1" applyAlignment="1">
      <alignment vertical="top"/>
    </xf>
    <xf numFmtId="49" fontId="6" fillId="0" borderId="8" xfId="0" applyNumberFormat="1" applyFont="1" applyBorder="1" applyAlignment="1">
      <alignment vertical="center"/>
    </xf>
    <xf numFmtId="0" fontId="13" fillId="0" borderId="8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 wrapText="1"/>
    </xf>
    <xf numFmtId="3" fontId="13" fillId="0" borderId="12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8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 wrapText="1"/>
    </xf>
    <xf numFmtId="164" fontId="13" fillId="3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13" fillId="4" borderId="1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vertical="top"/>
    </xf>
    <xf numFmtId="0" fontId="10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3" fontId="13" fillId="0" borderId="12" xfId="0" applyNumberFormat="1" applyFont="1" applyBorder="1" applyAlignment="1">
      <alignment vertical="center" wrapText="1"/>
    </xf>
    <xf numFmtId="164" fontId="13" fillId="0" borderId="1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 wrapText="1"/>
    </xf>
    <xf numFmtId="164" fontId="13" fillId="0" borderId="1" xfId="0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3" fontId="13" fillId="0" borderId="4" xfId="0" applyNumberFormat="1" applyFont="1" applyBorder="1" applyAlignment="1">
      <alignment wrapText="1"/>
    </xf>
    <xf numFmtId="0" fontId="6" fillId="0" borderId="9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4" fillId="0" borderId="11" xfId="0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 vertical="top" wrapText="1"/>
    </xf>
    <xf numFmtId="164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left" vertical="top" wrapText="1"/>
    </xf>
    <xf numFmtId="3" fontId="13" fillId="0" borderId="13" xfId="0" applyNumberFormat="1" applyFont="1" applyBorder="1" applyAlignment="1">
      <alignment vertical="top" wrapText="1"/>
    </xf>
    <xf numFmtId="164" fontId="13" fillId="0" borderId="14" xfId="0" applyNumberFormat="1" applyFont="1" applyBorder="1" applyAlignment="1">
      <alignment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 wrapText="1"/>
    </xf>
    <xf numFmtId="3" fontId="10" fillId="0" borderId="16" xfId="0" applyNumberFormat="1" applyFont="1" applyBorder="1" applyAlignment="1">
      <alignment vertical="top" wrapText="1"/>
    </xf>
    <xf numFmtId="164" fontId="10" fillId="0" borderId="15" xfId="0" applyNumberFormat="1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7" fillId="0" borderId="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8" fillId="0" borderId="8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3" fontId="13" fillId="0" borderId="17" xfId="0" applyNumberFormat="1" applyFont="1" applyBorder="1" applyAlignment="1">
      <alignment vertical="center" wrapText="1"/>
    </xf>
    <xf numFmtId="164" fontId="13" fillId="0" borderId="17" xfId="0" applyNumberFormat="1" applyFont="1" applyBorder="1" applyAlignment="1">
      <alignment vertical="center"/>
    </xf>
    <xf numFmtId="0" fontId="17" fillId="0" borderId="11" xfId="0" applyFont="1" applyBorder="1" applyAlignment="1">
      <alignment horizontal="left" vertical="top" wrapText="1"/>
    </xf>
    <xf numFmtId="3" fontId="13" fillId="0" borderId="18" xfId="0" applyNumberFormat="1" applyFont="1" applyBorder="1" applyAlignment="1">
      <alignment wrapText="1"/>
    </xf>
    <xf numFmtId="164" fontId="6" fillId="0" borderId="18" xfId="0" applyNumberFormat="1" applyFont="1" applyBorder="1" applyAlignment="1">
      <alignment vertical="top"/>
    </xf>
    <xf numFmtId="0" fontId="17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top" wrapText="1"/>
    </xf>
    <xf numFmtId="164" fontId="13" fillId="0" borderId="18" xfId="0" applyNumberFormat="1" applyFont="1" applyBorder="1" applyAlignment="1">
      <alignment vertical="top"/>
    </xf>
    <xf numFmtId="3" fontId="6" fillId="0" borderId="18" xfId="0" applyNumberFormat="1" applyFont="1" applyBorder="1" applyAlignment="1">
      <alignment vertical="center" wrapText="1"/>
    </xf>
    <xf numFmtId="164" fontId="13" fillId="0" borderId="1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wrapText="1"/>
    </xf>
    <xf numFmtId="49" fontId="13" fillId="0" borderId="17" xfId="0" applyNumberFormat="1" applyFont="1" applyBorder="1" applyAlignment="1">
      <alignment horizontal="center" vertical="top"/>
    </xf>
    <xf numFmtId="3" fontId="6" fillId="0" borderId="17" xfId="0" applyNumberFormat="1" applyFont="1" applyBorder="1" applyAlignment="1">
      <alignment wrapText="1"/>
    </xf>
    <xf numFmtId="164" fontId="13" fillId="0" borderId="17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19" fillId="0" borderId="5" xfId="0" applyFont="1" applyBorder="1" applyAlignment="1">
      <alignment horizontal="left" vertical="top" wrapText="1"/>
    </xf>
    <xf numFmtId="3" fontId="19" fillId="0" borderId="7" xfId="0" applyNumberFormat="1" applyFont="1" applyBorder="1" applyAlignment="1">
      <alignment vertical="top" wrapText="1"/>
    </xf>
    <xf numFmtId="164" fontId="19" fillId="0" borderId="5" xfId="0" applyNumberFormat="1" applyFont="1" applyBorder="1" applyAlignment="1">
      <alignment vertical="top"/>
    </xf>
    <xf numFmtId="0" fontId="21" fillId="0" borderId="0" xfId="0" applyFont="1" applyAlignment="1">
      <alignment/>
    </xf>
    <xf numFmtId="0" fontId="18" fillId="0" borderId="8" xfId="0" applyFont="1" applyBorder="1" applyAlignment="1">
      <alignment horizontal="left" vertical="top" wrapText="1"/>
    </xf>
    <xf numFmtId="0" fontId="17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18" fillId="0" borderId="5" xfId="0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wrapText="1"/>
    </xf>
    <xf numFmtId="164" fontId="6" fillId="0" borderId="5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164" fontId="6" fillId="0" borderId="5" xfId="0" applyNumberFormat="1" applyFont="1" applyBorder="1" applyAlignment="1">
      <alignment vertical="center"/>
    </xf>
    <xf numFmtId="0" fontId="13" fillId="0" borderId="9" xfId="0" applyFont="1" applyBorder="1" applyAlignment="1">
      <alignment horizontal="left" vertical="top" wrapText="1"/>
    </xf>
    <xf numFmtId="3" fontId="13" fillId="0" borderId="9" xfId="0" applyNumberFormat="1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vertical="center" wrapText="1"/>
    </xf>
    <xf numFmtId="49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left" wrapText="1"/>
    </xf>
    <xf numFmtId="3" fontId="13" fillId="0" borderId="9" xfId="0" applyNumberFormat="1" applyFont="1" applyBorder="1" applyAlignment="1">
      <alignment wrapText="1"/>
    </xf>
    <xf numFmtId="0" fontId="13" fillId="0" borderId="5" xfId="0" applyFont="1" applyBorder="1" applyAlignment="1">
      <alignment horizontal="center" vertical="top"/>
    </xf>
    <xf numFmtId="0" fontId="17" fillId="0" borderId="5" xfId="0" applyFont="1" applyBorder="1" applyAlignment="1">
      <alignment vertical="top" wrapText="1"/>
    </xf>
    <xf numFmtId="3" fontId="13" fillId="0" borderId="19" xfId="0" applyNumberFormat="1" applyFont="1" applyBorder="1" applyAlignment="1">
      <alignment wrapText="1"/>
    </xf>
    <xf numFmtId="164" fontId="13" fillId="0" borderId="5" xfId="0" applyNumberFormat="1" applyFont="1" applyBorder="1" applyAlignment="1">
      <alignment vertical="top"/>
    </xf>
    <xf numFmtId="0" fontId="0" fillId="0" borderId="0" xfId="0" applyBorder="1" applyAlignment="1">
      <alignment horizontal="center"/>
    </xf>
    <xf numFmtId="164" fontId="13" fillId="3" borderId="1" xfId="0" applyNumberFormat="1" applyFont="1" applyFill="1" applyBorder="1" applyAlignment="1">
      <alignment vertical="top"/>
    </xf>
    <xf numFmtId="164" fontId="0" fillId="0" borderId="0" xfId="0" applyNumberFormat="1" applyAlignment="1">
      <alignment/>
    </xf>
    <xf numFmtId="164" fontId="13" fillId="3" borderId="1" xfId="0" applyNumberFormat="1" applyFont="1" applyFill="1" applyBorder="1" applyAlignment="1">
      <alignment/>
    </xf>
    <xf numFmtId="0" fontId="10" fillId="0" borderId="6" xfId="0" applyFont="1" applyBorder="1" applyAlignment="1">
      <alignment vertical="top"/>
    </xf>
    <xf numFmtId="3" fontId="10" fillId="0" borderId="8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/>
    </xf>
    <xf numFmtId="0" fontId="13" fillId="0" borderId="2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3" fontId="13" fillId="0" borderId="13" xfId="0" applyNumberFormat="1" applyFont="1" applyBorder="1" applyAlignment="1">
      <alignment wrapText="1"/>
    </xf>
    <xf numFmtId="164" fontId="13" fillId="0" borderId="14" xfId="0" applyNumberFormat="1" applyFont="1" applyBorder="1" applyAlignment="1">
      <alignment vertical="top"/>
    </xf>
    <xf numFmtId="164" fontId="13" fillId="3" borderId="11" xfId="0" applyNumberFormat="1" applyFont="1" applyFill="1" applyBorder="1" applyAlignment="1">
      <alignment vertical="center"/>
    </xf>
    <xf numFmtId="3" fontId="13" fillId="0" borderId="4" xfId="0" applyNumberFormat="1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/>
    </xf>
    <xf numFmtId="164" fontId="13" fillId="4" borderId="8" xfId="0" applyNumberFormat="1" applyFont="1" applyFill="1" applyBorder="1" applyAlignment="1">
      <alignment vertical="center"/>
    </xf>
    <xf numFmtId="0" fontId="13" fillId="0" borderId="18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13" fillId="0" borderId="8" xfId="0" applyNumberFormat="1" applyFont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3" fontId="13" fillId="0" borderId="5" xfId="0" applyNumberFormat="1" applyFont="1" applyBorder="1" applyAlignment="1">
      <alignment vertical="center" wrapText="1"/>
    </xf>
    <xf numFmtId="164" fontId="13" fillId="0" borderId="5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3" fontId="13" fillId="0" borderId="21" xfId="0" applyNumberFormat="1" applyFont="1" applyBorder="1" applyAlignment="1">
      <alignment vertical="center" wrapText="1"/>
    </xf>
    <xf numFmtId="164" fontId="13" fillId="0" borderId="23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horizontal="center" vertical="top"/>
    </xf>
    <xf numFmtId="3" fontId="13" fillId="0" borderId="21" xfId="0" applyNumberFormat="1" applyFont="1" applyBorder="1" applyAlignment="1">
      <alignment wrapText="1"/>
    </xf>
    <xf numFmtId="164" fontId="13" fillId="0" borderId="23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3" fontId="13" fillId="0" borderId="11" xfId="0" applyNumberFormat="1" applyFont="1" applyBorder="1" applyAlignment="1">
      <alignment vertical="top" wrapText="1"/>
    </xf>
    <xf numFmtId="49" fontId="13" fillId="0" borderId="18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14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/>
    </xf>
    <xf numFmtId="164" fontId="13" fillId="3" borderId="14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49" fontId="13" fillId="0" borderId="17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vertical="top" wrapText="1"/>
    </xf>
    <xf numFmtId="3" fontId="13" fillId="0" borderId="17" xfId="0" applyNumberFormat="1" applyFont="1" applyBorder="1" applyAlignment="1">
      <alignment vertical="top" wrapText="1"/>
    </xf>
    <xf numFmtId="3" fontId="13" fillId="0" borderId="24" xfId="0" applyNumberFormat="1" applyFont="1" applyBorder="1" applyAlignment="1">
      <alignment wrapText="1"/>
    </xf>
    <xf numFmtId="3" fontId="13" fillId="0" borderId="24" xfId="0" applyNumberFormat="1" applyFont="1" applyBorder="1" applyAlignment="1">
      <alignment vertical="top" wrapText="1"/>
    </xf>
    <xf numFmtId="3" fontId="13" fillId="0" borderId="18" xfId="0" applyNumberFormat="1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3" fontId="13" fillId="0" borderId="24" xfId="0" applyNumberFormat="1" applyFont="1" applyBorder="1" applyAlignment="1">
      <alignment vertical="center" wrapText="1"/>
    </xf>
    <xf numFmtId="164" fontId="13" fillId="0" borderId="14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top"/>
    </xf>
    <xf numFmtId="3" fontId="13" fillId="0" borderId="18" xfId="0" applyNumberFormat="1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3" fontId="10" fillId="0" borderId="7" xfId="0" applyNumberFormat="1" applyFont="1" applyBorder="1" applyAlignment="1">
      <alignment wrapText="1"/>
    </xf>
    <xf numFmtId="3" fontId="10" fillId="0" borderId="8" xfId="0" applyNumberFormat="1" applyFont="1" applyBorder="1" applyAlignment="1">
      <alignment wrapText="1"/>
    </xf>
    <xf numFmtId="3" fontId="6" fillId="0" borderId="8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6" fillId="0" borderId="15" xfId="0" applyFont="1" applyBorder="1" applyAlignment="1">
      <alignment horizontal="left" vertical="top" wrapText="1"/>
    </xf>
    <xf numFmtId="3" fontId="6" fillId="0" borderId="16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49" fontId="13" fillId="0" borderId="6" xfId="0" applyNumberFormat="1" applyFont="1" applyBorder="1" applyAlignment="1">
      <alignment horizontal="center" vertical="top"/>
    </xf>
    <xf numFmtId="0" fontId="14" fillId="0" borderId="5" xfId="0" applyFont="1" applyBorder="1" applyAlignment="1">
      <alignment horizontal="left" vertical="top" wrapText="1"/>
    </xf>
    <xf numFmtId="3" fontId="13" fillId="0" borderId="7" xfId="0" applyNumberFormat="1" applyFont="1" applyBorder="1" applyAlignment="1">
      <alignment wrapText="1"/>
    </xf>
    <xf numFmtId="164" fontId="6" fillId="0" borderId="5" xfId="0" applyNumberFormat="1" applyFont="1" applyBorder="1" applyAlignment="1">
      <alignment vertical="top"/>
    </xf>
    <xf numFmtId="49" fontId="13" fillId="0" borderId="25" xfId="0" applyNumberFormat="1" applyFont="1" applyBorder="1" applyAlignment="1">
      <alignment horizontal="center" vertical="top"/>
    </xf>
    <xf numFmtId="0" fontId="14" fillId="0" borderId="21" xfId="0" applyFont="1" applyBorder="1" applyAlignment="1">
      <alignment horizontal="left" vertical="top" wrapText="1"/>
    </xf>
    <xf numFmtId="3" fontId="13" fillId="0" borderId="22" xfId="0" applyNumberFormat="1" applyFont="1" applyBorder="1" applyAlignment="1">
      <alignment wrapText="1"/>
    </xf>
    <xf numFmtId="164" fontId="13" fillId="0" borderId="21" xfId="0" applyNumberFormat="1" applyFont="1" applyBorder="1" applyAlignment="1">
      <alignment/>
    </xf>
    <xf numFmtId="3" fontId="6" fillId="0" borderId="12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164" fontId="13" fillId="3" borderId="11" xfId="0" applyNumberFormat="1" applyFont="1" applyFill="1" applyBorder="1" applyAlignment="1">
      <alignment vertical="top"/>
    </xf>
    <xf numFmtId="49" fontId="13" fillId="0" borderId="24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vertical="top" wrapText="1"/>
    </xf>
    <xf numFmtId="49" fontId="6" fillId="0" borderId="26" xfId="0" applyNumberFormat="1" applyFont="1" applyBorder="1" applyAlignment="1">
      <alignment horizontal="center" vertical="top"/>
    </xf>
    <xf numFmtId="164" fontId="6" fillId="0" borderId="15" xfId="0" applyNumberFormat="1" applyFont="1" applyBorder="1" applyAlignment="1">
      <alignment/>
    </xf>
    <xf numFmtId="164" fontId="13" fillId="3" borderId="8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top"/>
    </xf>
    <xf numFmtId="0" fontId="19" fillId="0" borderId="5" xfId="0" applyFont="1" applyBorder="1" applyAlignment="1">
      <alignment vertical="top" wrapText="1"/>
    </xf>
    <xf numFmtId="0" fontId="23" fillId="0" borderId="8" xfId="0" applyFont="1" applyBorder="1" applyAlignment="1">
      <alignment wrapText="1"/>
    </xf>
    <xf numFmtId="0" fontId="6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/>
    </xf>
    <xf numFmtId="49" fontId="11" fillId="0" borderId="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23" fillId="0" borderId="8" xfId="0" applyFont="1" applyBorder="1" applyAlignment="1">
      <alignment horizontal="justify"/>
    </xf>
    <xf numFmtId="49" fontId="6" fillId="0" borderId="7" xfId="0" applyNumberFormat="1" applyFont="1" applyBorder="1" applyAlignment="1">
      <alignment horizontal="center" vertical="top"/>
    </xf>
    <xf numFmtId="0" fontId="24" fillId="0" borderId="5" xfId="0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vertical="top" wrapText="1"/>
    </xf>
    <xf numFmtId="0" fontId="14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49" fontId="13" fillId="0" borderId="2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164" fontId="13" fillId="0" borderId="21" xfId="0" applyNumberFormat="1" applyFont="1" applyBorder="1" applyAlignment="1">
      <alignment vertical="top"/>
    </xf>
    <xf numFmtId="0" fontId="13" fillId="0" borderId="12" xfId="0" applyFont="1" applyBorder="1" applyAlignment="1">
      <alignment horizontal="left" vertical="center" wrapText="1"/>
    </xf>
    <xf numFmtId="164" fontId="13" fillId="3" borderId="18" xfId="0" applyNumberFormat="1" applyFont="1" applyFill="1" applyBorder="1" applyAlignment="1">
      <alignment vertical="center"/>
    </xf>
    <xf numFmtId="3" fontId="13" fillId="0" borderId="7" xfId="0" applyNumberFormat="1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center" vertical="top"/>
    </xf>
    <xf numFmtId="3" fontId="13" fillId="0" borderId="4" xfId="0" applyNumberFormat="1" applyFont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164" fontId="13" fillId="0" borderId="18" xfId="0" applyNumberFormat="1" applyFont="1" applyBorder="1" applyAlignment="1">
      <alignment/>
    </xf>
    <xf numFmtId="3" fontId="13" fillId="0" borderId="8" xfId="0" applyNumberFormat="1" applyFont="1" applyBorder="1" applyAlignment="1">
      <alignment vertical="top" wrapText="1"/>
    </xf>
    <xf numFmtId="49" fontId="13" fillId="0" borderId="5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left" vertical="top" wrapText="1"/>
    </xf>
    <xf numFmtId="3" fontId="13" fillId="0" borderId="5" xfId="0" applyNumberFormat="1" applyFont="1" applyBorder="1" applyAlignment="1">
      <alignment vertical="top" wrapText="1"/>
    </xf>
    <xf numFmtId="0" fontId="13" fillId="0" borderId="21" xfId="0" applyFont="1" applyBorder="1" applyAlignment="1">
      <alignment horizontal="left" vertical="top" wrapText="1"/>
    </xf>
    <xf numFmtId="3" fontId="13" fillId="0" borderId="22" xfId="0" applyNumberFormat="1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3" fontId="6" fillId="0" borderId="19" xfId="0" applyNumberFormat="1" applyFont="1" applyBorder="1" applyAlignment="1">
      <alignment wrapText="1"/>
    </xf>
    <xf numFmtId="3" fontId="13" fillId="0" borderId="19" xfId="0" applyNumberFormat="1" applyFont="1" applyBorder="1" applyAlignment="1">
      <alignment vertical="top" wrapText="1"/>
    </xf>
    <xf numFmtId="164" fontId="13" fillId="0" borderId="19" xfId="0" applyNumberFormat="1" applyFont="1" applyBorder="1" applyAlignment="1">
      <alignment vertical="top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13" fillId="0" borderId="19" xfId="0" applyFont="1" applyBorder="1" applyAlignment="1">
      <alignment horizontal="center" vertical="top"/>
    </xf>
    <xf numFmtId="3" fontId="6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6" fillId="0" borderId="27" xfId="0" applyFont="1" applyBorder="1" applyAlignment="1">
      <alignment horizontal="center" vertical="top"/>
    </xf>
    <xf numFmtId="0" fontId="18" fillId="0" borderId="1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top" wrapText="1"/>
    </xf>
    <xf numFmtId="164" fontId="13" fillId="4" borderId="8" xfId="0" applyNumberFormat="1" applyFont="1" applyFill="1" applyBorder="1" applyAlignment="1">
      <alignment vertical="top"/>
    </xf>
    <xf numFmtId="3" fontId="10" fillId="0" borderId="5" xfId="0" applyNumberFormat="1" applyFont="1" applyBorder="1" applyAlignment="1">
      <alignment vertical="top" wrapText="1"/>
    </xf>
    <xf numFmtId="0" fontId="6" fillId="0" borderId="8" xfId="0" applyFont="1" applyBorder="1" applyAlignment="1">
      <alignment horizontal="left" vertical="top"/>
    </xf>
    <xf numFmtId="3" fontId="6" fillId="0" borderId="17" xfId="0" applyNumberFormat="1" applyFont="1" applyBorder="1" applyAlignment="1">
      <alignment vertical="top" wrapText="1"/>
    </xf>
    <xf numFmtId="0" fontId="13" fillId="0" borderId="8" xfId="0" applyFont="1" applyBorder="1" applyAlignment="1">
      <alignment horizontal="left" vertical="top"/>
    </xf>
    <xf numFmtId="164" fontId="13" fillId="0" borderId="17" xfId="0" applyNumberFormat="1" applyFont="1" applyBorder="1" applyAlignment="1">
      <alignment vertical="top"/>
    </xf>
    <xf numFmtId="0" fontId="13" fillId="0" borderId="11" xfId="0" applyFont="1" applyBorder="1" applyAlignment="1">
      <alignment horizontal="left" vertical="center"/>
    </xf>
    <xf numFmtId="3" fontId="13" fillId="0" borderId="19" xfId="0" applyNumberFormat="1" applyFont="1" applyBorder="1" applyAlignment="1">
      <alignment vertical="center" wrapText="1"/>
    </xf>
    <xf numFmtId="164" fontId="13" fillId="0" borderId="19" xfId="0" applyNumberFormat="1" applyFont="1" applyBorder="1" applyAlignment="1">
      <alignment vertical="center"/>
    </xf>
    <xf numFmtId="0" fontId="13" fillId="0" borderId="2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center"/>
    </xf>
    <xf numFmtId="164" fontId="0" fillId="0" borderId="0" xfId="0" applyNumberFormat="1" applyAlignment="1">
      <alignment vertical="top"/>
    </xf>
    <xf numFmtId="0" fontId="6" fillId="0" borderId="5" xfId="0" applyFont="1" applyBorder="1" applyAlignment="1">
      <alignment horizontal="left" vertical="top"/>
    </xf>
    <xf numFmtId="0" fontId="14" fillId="0" borderId="2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49" fontId="13" fillId="0" borderId="14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/>
    </xf>
    <xf numFmtId="3" fontId="13" fillId="0" borderId="14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0" fontId="13" fillId="0" borderId="6" xfId="0" applyFont="1" applyBorder="1" applyAlignment="1">
      <alignment horizontal="center" vertical="top"/>
    </xf>
    <xf numFmtId="164" fontId="13" fillId="0" borderId="5" xfId="0" applyNumberFormat="1" applyFont="1" applyBorder="1" applyAlignment="1">
      <alignment/>
    </xf>
    <xf numFmtId="164" fontId="13" fillId="3" borderId="8" xfId="0" applyNumberFormat="1" applyFont="1" applyFill="1" applyBorder="1" applyAlignment="1">
      <alignment vertical="center"/>
    </xf>
    <xf numFmtId="0" fontId="13" fillId="0" borderId="11" xfId="0" applyFont="1" applyBorder="1" applyAlignment="1">
      <alignment horizontal="left" vertical="top"/>
    </xf>
    <xf numFmtId="0" fontId="0" fillId="0" borderId="0" xfId="0" applyBorder="1" applyAlignment="1">
      <alignment/>
    </xf>
    <xf numFmtId="164" fontId="6" fillId="0" borderId="5" xfId="0" applyNumberFormat="1" applyFont="1" applyBorder="1" applyAlignment="1">
      <alignment/>
    </xf>
    <xf numFmtId="164" fontId="13" fillId="0" borderId="0" xfId="0" applyNumberFormat="1" applyFont="1" applyBorder="1" applyAlignment="1">
      <alignment vertical="top"/>
    </xf>
    <xf numFmtId="3" fontId="13" fillId="0" borderId="21" xfId="0" applyNumberFormat="1" applyFont="1" applyBorder="1" applyAlignment="1">
      <alignment vertical="top" wrapText="1"/>
    </xf>
    <xf numFmtId="164" fontId="13" fillId="0" borderId="23" xfId="0" applyNumberFormat="1" applyFont="1" applyBorder="1" applyAlignment="1">
      <alignment vertical="top"/>
    </xf>
    <xf numFmtId="0" fontId="14" fillId="0" borderId="1" xfId="0" applyFont="1" applyBorder="1" applyAlignment="1">
      <alignment vertical="center" wrapText="1"/>
    </xf>
    <xf numFmtId="49" fontId="13" fillId="0" borderId="9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14" xfId="0" applyNumberFormat="1" applyFont="1" applyBorder="1" applyAlignment="1">
      <alignment wrapText="1"/>
    </xf>
    <xf numFmtId="3" fontId="13" fillId="0" borderId="8" xfId="0" applyNumberFormat="1" applyFont="1" applyBorder="1" applyAlignment="1">
      <alignment wrapText="1"/>
    </xf>
    <xf numFmtId="0" fontId="6" fillId="0" borderId="5" xfId="0" applyFont="1" applyBorder="1" applyAlignment="1">
      <alignment vertical="top" wrapText="1"/>
    </xf>
    <xf numFmtId="0" fontId="13" fillId="0" borderId="8" xfId="0" applyFont="1" applyBorder="1" applyAlignment="1">
      <alignment/>
    </xf>
    <xf numFmtId="0" fontId="13" fillId="0" borderId="11" xfId="0" applyFont="1" applyBorder="1" applyAlignment="1">
      <alignment vertical="center"/>
    </xf>
    <xf numFmtId="0" fontId="14" fillId="0" borderId="8" xfId="0" applyFont="1" applyBorder="1" applyAlignment="1">
      <alignment vertical="center" wrapText="1"/>
    </xf>
    <xf numFmtId="0" fontId="13" fillId="0" borderId="11" xfId="0" applyFont="1" applyBorder="1" applyAlignment="1">
      <alignment/>
    </xf>
    <xf numFmtId="0" fontId="6" fillId="0" borderId="5" xfId="0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center" vertical="top"/>
    </xf>
    <xf numFmtId="49" fontId="13" fillId="0" borderId="2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49" fontId="13" fillId="0" borderId="25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3" fontId="13" fillId="0" borderId="22" xfId="0" applyNumberFormat="1" applyFont="1" applyBorder="1" applyAlignment="1">
      <alignment vertical="center"/>
    </xf>
    <xf numFmtId="164" fontId="13" fillId="0" borderId="21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top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vertical="top"/>
    </xf>
    <xf numFmtId="164" fontId="6" fillId="0" borderId="11" xfId="0" applyNumberFormat="1" applyFont="1" applyBorder="1" applyAlignment="1">
      <alignment/>
    </xf>
    <xf numFmtId="3" fontId="6" fillId="0" borderId="8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/>
    </xf>
    <xf numFmtId="3" fontId="13" fillId="0" borderId="13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top"/>
    </xf>
    <xf numFmtId="0" fontId="6" fillId="0" borderId="5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/>
    </xf>
    <xf numFmtId="0" fontId="13" fillId="0" borderId="8" xfId="0" applyFont="1" applyBorder="1" applyAlignment="1">
      <alignment wrapText="1"/>
    </xf>
    <xf numFmtId="0" fontId="14" fillId="0" borderId="0" xfId="0" applyFont="1" applyBorder="1" applyAlignment="1">
      <alignment horizontal="left" vertical="top" wrapText="1"/>
    </xf>
    <xf numFmtId="3" fontId="13" fillId="0" borderId="8" xfId="0" applyNumberFormat="1" applyFont="1" applyBorder="1" applyAlignment="1">
      <alignment vertical="top"/>
    </xf>
    <xf numFmtId="0" fontId="20" fillId="0" borderId="1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top"/>
    </xf>
    <xf numFmtId="0" fontId="13" fillId="0" borderId="8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3" fontId="10" fillId="0" borderId="7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25" fillId="2" borderId="28" xfId="0" applyNumberFormat="1" applyFont="1" applyFill="1" applyBorder="1" applyAlignment="1">
      <alignment/>
    </xf>
    <xf numFmtId="3" fontId="25" fillId="2" borderId="1" xfId="0" applyNumberFormat="1" applyFont="1" applyFill="1" applyBorder="1" applyAlignment="1">
      <alignment/>
    </xf>
    <xf numFmtId="0" fontId="6" fillId="5" borderId="9" xfId="0" applyFont="1" applyFill="1" applyBorder="1" applyAlignment="1">
      <alignment horizontal="center"/>
    </xf>
    <xf numFmtId="0" fontId="6" fillId="5" borderId="0" xfId="0" applyFont="1" applyFill="1" applyBorder="1" applyAlignment="1">
      <alignment/>
    </xf>
    <xf numFmtId="0" fontId="14" fillId="5" borderId="8" xfId="0" applyFont="1" applyFill="1" applyBorder="1" applyAlignment="1">
      <alignment horizontal="left"/>
    </xf>
    <xf numFmtId="3" fontId="13" fillId="5" borderId="0" xfId="0" applyNumberFormat="1" applyFont="1" applyFill="1" applyBorder="1" applyAlignment="1">
      <alignment/>
    </xf>
    <xf numFmtId="3" fontId="13" fillId="5" borderId="8" xfId="0" applyNumberFormat="1" applyFont="1" applyFill="1" applyBorder="1" applyAlignment="1">
      <alignment/>
    </xf>
    <xf numFmtId="0" fontId="0" fillId="0" borderId="9" xfId="0" applyBorder="1" applyAlignment="1">
      <alignment horizontal="center" vertical="center"/>
    </xf>
    <xf numFmtId="49" fontId="14" fillId="0" borderId="8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/>
    </xf>
    <xf numFmtId="49" fontId="10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top"/>
    </xf>
    <xf numFmtId="3" fontId="20" fillId="0" borderId="8" xfId="0" applyNumberFormat="1" applyFont="1" applyBorder="1" applyAlignment="1">
      <alignment wrapText="1"/>
    </xf>
    <xf numFmtId="0" fontId="14" fillId="0" borderId="14" xfId="0" applyFont="1" applyBorder="1" applyAlignment="1">
      <alignment vertical="center" wrapText="1"/>
    </xf>
    <xf numFmtId="164" fontId="13" fillId="0" borderId="24" xfId="0" applyNumberFormat="1" applyFont="1" applyBorder="1" applyAlignment="1">
      <alignment/>
    </xf>
    <xf numFmtId="0" fontId="13" fillId="0" borderId="11" xfId="0" applyFont="1" applyBorder="1" applyAlignment="1">
      <alignment vertical="top"/>
    </xf>
    <xf numFmtId="49" fontId="10" fillId="0" borderId="5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3" fontId="20" fillId="0" borderId="8" xfId="0" applyNumberFormat="1" applyFont="1" applyBorder="1" applyAlignment="1">
      <alignment vertical="center" wrapText="1"/>
    </xf>
    <xf numFmtId="164" fontId="6" fillId="0" borderId="17" xfId="0" applyNumberFormat="1" applyFont="1" applyBorder="1" applyAlignment="1">
      <alignment/>
    </xf>
    <xf numFmtId="164" fontId="6" fillId="0" borderId="24" xfId="0" applyNumberFormat="1" applyFont="1" applyBorder="1" applyAlignment="1">
      <alignment vertical="top"/>
    </xf>
    <xf numFmtId="3" fontId="13" fillId="0" borderId="11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 wrapText="1"/>
    </xf>
    <xf numFmtId="164" fontId="20" fillId="0" borderId="8" xfId="0" applyNumberFormat="1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3" fontId="20" fillId="0" borderId="7" xfId="0" applyNumberFormat="1" applyFont="1" applyBorder="1" applyAlignment="1">
      <alignment wrapText="1"/>
    </xf>
    <xf numFmtId="164" fontId="20" fillId="0" borderId="5" xfId="0" applyNumberFormat="1" applyFont="1" applyBorder="1" applyAlignment="1">
      <alignment/>
    </xf>
    <xf numFmtId="3" fontId="20" fillId="0" borderId="7" xfId="0" applyNumberFormat="1" applyFont="1" applyBorder="1" applyAlignment="1">
      <alignment vertical="top" wrapText="1"/>
    </xf>
    <xf numFmtId="164" fontId="20" fillId="0" borderId="5" xfId="0" applyNumberFormat="1" applyFont="1" applyBorder="1" applyAlignment="1">
      <alignment vertical="top"/>
    </xf>
    <xf numFmtId="3" fontId="13" fillId="0" borderId="10" xfId="0" applyNumberFormat="1" applyFont="1" applyBorder="1" applyAlignment="1">
      <alignment vertical="top" wrapText="1"/>
    </xf>
    <xf numFmtId="0" fontId="10" fillId="0" borderId="6" xfId="0" applyFont="1" applyBorder="1" applyAlignment="1">
      <alignment vertical="center"/>
    </xf>
    <xf numFmtId="164" fontId="19" fillId="0" borderId="8" xfId="0" applyNumberFormat="1" applyFont="1" applyBorder="1" applyAlignment="1">
      <alignment vertical="top"/>
    </xf>
    <xf numFmtId="3" fontId="20" fillId="0" borderId="0" xfId="0" applyNumberFormat="1" applyFont="1" applyBorder="1" applyAlignment="1">
      <alignment vertical="center" wrapText="1"/>
    </xf>
    <xf numFmtId="164" fontId="20" fillId="0" borderId="8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 vertical="top" wrapText="1"/>
    </xf>
    <xf numFmtId="164" fontId="20" fillId="0" borderId="8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49" fontId="13" fillId="0" borderId="13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3" fontId="10" fillId="0" borderId="8" xfId="0" applyNumberFormat="1" applyFont="1" applyBorder="1" applyAlignment="1">
      <alignment vertical="center" wrapText="1"/>
    </xf>
    <xf numFmtId="49" fontId="14" fillId="0" borderId="8" xfId="0" applyNumberFormat="1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top"/>
    </xf>
    <xf numFmtId="0" fontId="14" fillId="0" borderId="8" xfId="0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6" fillId="2" borderId="1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0" fillId="0" borderId="9" xfId="0" applyBorder="1" applyAlignment="1">
      <alignment horizontal="center"/>
    </xf>
    <xf numFmtId="3" fontId="13" fillId="0" borderId="8" xfId="0" applyNumberFormat="1" applyFont="1" applyBorder="1" applyAlignment="1">
      <alignment/>
    </xf>
    <xf numFmtId="164" fontId="13" fillId="0" borderId="8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8" fillId="0" borderId="5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5"/>
  <sheetViews>
    <sheetView workbookViewId="0" topLeftCell="A859">
      <selection activeCell="A838" sqref="A838:F879"/>
    </sheetView>
  </sheetViews>
  <sheetFormatPr defaultColWidth="9.140625" defaultRowHeight="12.75" outlineLevelRow="1"/>
  <cols>
    <col min="1" max="1" width="5.421875" style="1" customWidth="1"/>
    <col min="2" max="3" width="7.421875" style="0" customWidth="1"/>
    <col min="4" max="4" width="39.140625" style="0" customWidth="1"/>
    <col min="5" max="5" width="14.8515625" style="0" customWidth="1"/>
    <col min="6" max="6" width="14.57421875" style="0" customWidth="1"/>
    <col min="7" max="10" width="10.140625" style="0" customWidth="1"/>
  </cols>
  <sheetData>
    <row r="1" spans="2:6" ht="11.25" customHeight="1">
      <c r="B1" s="2"/>
      <c r="C1" s="2"/>
      <c r="D1" s="2"/>
      <c r="E1" s="481" t="s">
        <v>0</v>
      </c>
      <c r="F1" s="481"/>
    </row>
    <row r="2" spans="2:6" ht="11.25" customHeight="1">
      <c r="B2" s="2"/>
      <c r="C2" s="2"/>
      <c r="D2" s="2"/>
      <c r="E2" s="481" t="s">
        <v>1</v>
      </c>
      <c r="F2" s="481"/>
    </row>
    <row r="3" spans="2:6" ht="11.25" customHeight="1">
      <c r="B3" s="2"/>
      <c r="C3" s="2"/>
      <c r="D3" s="2"/>
      <c r="E3" s="481" t="s">
        <v>2</v>
      </c>
      <c r="F3" s="481"/>
    </row>
    <row r="4" spans="2:6" ht="12.75" customHeight="1">
      <c r="B4" s="2"/>
      <c r="C4" s="2"/>
      <c r="D4" s="2"/>
      <c r="E4" s="481" t="s">
        <v>3</v>
      </c>
      <c r="F4" s="481"/>
    </row>
    <row r="5" spans="2:6" ht="11.25" customHeight="1">
      <c r="B5" s="2"/>
      <c r="C5" s="2"/>
      <c r="D5" s="2"/>
      <c r="E5" s="1"/>
      <c r="F5" s="1"/>
    </row>
    <row r="6" spans="1:6" ht="18" customHeight="1">
      <c r="A6" s="483" t="s">
        <v>4</v>
      </c>
      <c r="B6" s="483"/>
      <c r="C6" s="483"/>
      <c r="D6" s="483"/>
      <c r="E6" s="483"/>
      <c r="F6" s="483"/>
    </row>
    <row r="7" spans="1:6" ht="18" customHeight="1">
      <c r="A7" s="483" t="s">
        <v>5</v>
      </c>
      <c r="B7" s="483"/>
      <c r="C7" s="483"/>
      <c r="D7" s="483"/>
      <c r="E7" s="483"/>
      <c r="F7" s="483"/>
    </row>
    <row r="8" spans="1:6" ht="18" customHeight="1">
      <c r="A8" s="483" t="s">
        <v>6</v>
      </c>
      <c r="B8" s="483"/>
      <c r="C8" s="483"/>
      <c r="D8" s="483"/>
      <c r="E8" s="483"/>
      <c r="F8" s="483"/>
    </row>
    <row r="9" spans="1:6" ht="12" customHeight="1">
      <c r="A9" s="3"/>
      <c r="B9" s="2"/>
      <c r="C9" s="4"/>
      <c r="D9" s="4"/>
      <c r="E9" s="4"/>
      <c r="F9" s="2"/>
    </row>
    <row r="10" spans="1:6" ht="11.25" customHeight="1">
      <c r="A10" s="5"/>
      <c r="B10" s="6"/>
      <c r="C10" s="6"/>
      <c r="D10" s="6"/>
      <c r="E10" s="6"/>
      <c r="F10" s="6"/>
    </row>
    <row r="11" spans="1:7" s="12" customFormat="1" ht="19.5" customHeight="1">
      <c r="A11" s="7" t="s">
        <v>7</v>
      </c>
      <c r="B11" s="7" t="s">
        <v>8</v>
      </c>
      <c r="C11" s="8" t="s">
        <v>9</v>
      </c>
      <c r="D11" s="9" t="s">
        <v>10</v>
      </c>
      <c r="E11" s="10" t="s">
        <v>11</v>
      </c>
      <c r="F11" s="9" t="s">
        <v>12</v>
      </c>
      <c r="G11" s="11"/>
    </row>
    <row r="12" spans="1:6" s="16" customFormat="1" ht="10.5" customHeight="1">
      <c r="A12" s="13">
        <v>1</v>
      </c>
      <c r="B12" s="13">
        <v>2</v>
      </c>
      <c r="C12" s="14">
        <v>3</v>
      </c>
      <c r="D12" s="15">
        <v>4</v>
      </c>
      <c r="E12" s="15">
        <v>5</v>
      </c>
      <c r="F12" s="13">
        <v>6</v>
      </c>
    </row>
    <row r="13" spans="1:6" s="23" customFormat="1" ht="19.5" customHeight="1">
      <c r="A13" s="17" t="s">
        <v>13</v>
      </c>
      <c r="B13" s="18"/>
      <c r="C13" s="19"/>
      <c r="D13" s="20" t="s">
        <v>14</v>
      </c>
      <c r="E13" s="21">
        <f>E15</f>
        <v>5000</v>
      </c>
      <c r="F13" s="22">
        <f>F15</f>
        <v>5000</v>
      </c>
    </row>
    <row r="14" spans="1:6" ht="3.75" customHeight="1">
      <c r="A14" s="24"/>
      <c r="B14" s="25"/>
      <c r="C14" s="26"/>
      <c r="D14" s="27"/>
      <c r="E14" s="28"/>
      <c r="F14" s="29"/>
    </row>
    <row r="15" spans="1:6" ht="31.5" customHeight="1">
      <c r="A15" s="24"/>
      <c r="B15" s="24" t="s">
        <v>15</v>
      </c>
      <c r="C15" s="30"/>
      <c r="D15" s="27" t="s">
        <v>16</v>
      </c>
      <c r="E15" s="31">
        <f>SUM(E17:E18)</f>
        <v>5000</v>
      </c>
      <c r="F15" s="32">
        <f>SUM(F17:F18)</f>
        <v>5000</v>
      </c>
    </row>
    <row r="16" spans="1:6" ht="3.75" customHeight="1">
      <c r="A16" s="24"/>
      <c r="B16" s="25"/>
      <c r="C16" s="26"/>
      <c r="D16" s="33"/>
      <c r="E16" s="34"/>
      <c r="F16" s="35"/>
    </row>
    <row r="17" spans="1:6" ht="60.75" customHeight="1">
      <c r="A17" s="24"/>
      <c r="B17" s="25"/>
      <c r="C17" s="36" t="s">
        <v>17</v>
      </c>
      <c r="D17" s="37" t="s">
        <v>18</v>
      </c>
      <c r="E17" s="38">
        <v>5000</v>
      </c>
      <c r="F17" s="39"/>
    </row>
    <row r="18" spans="1:6" s="12" customFormat="1" ht="19.5" customHeight="1">
      <c r="A18" s="40"/>
      <c r="B18" s="41"/>
      <c r="C18" s="42" t="s">
        <v>19</v>
      </c>
      <c r="D18" s="43" t="s">
        <v>20</v>
      </c>
      <c r="E18" s="44"/>
      <c r="F18" s="45">
        <v>5000</v>
      </c>
    </row>
    <row r="19" spans="1:6" ht="3.75" customHeight="1">
      <c r="A19" s="24"/>
      <c r="B19" s="25"/>
      <c r="C19" s="46"/>
      <c r="D19" s="47"/>
      <c r="E19" s="48"/>
      <c r="F19" s="49"/>
    </row>
    <row r="20" spans="1:6" s="52" customFormat="1" ht="19.5" customHeight="1">
      <c r="A20" s="50" t="s">
        <v>21</v>
      </c>
      <c r="B20" s="17"/>
      <c r="C20" s="51"/>
      <c r="D20" s="20" t="s">
        <v>22</v>
      </c>
      <c r="E20" s="21">
        <f>E22+E27</f>
        <v>0</v>
      </c>
      <c r="F20" s="22">
        <f>F22+F27</f>
        <v>55560</v>
      </c>
    </row>
    <row r="21" spans="1:6" ht="3.75" customHeight="1">
      <c r="A21" s="53"/>
      <c r="B21" s="25"/>
      <c r="C21" s="26"/>
      <c r="D21" s="27"/>
      <c r="E21" s="28"/>
      <c r="F21" s="29"/>
    </row>
    <row r="22" spans="1:6" ht="12.75" customHeight="1" hidden="1" outlineLevel="1">
      <c r="A22" s="53"/>
      <c r="B22" s="24" t="s">
        <v>23</v>
      </c>
      <c r="C22" s="30"/>
      <c r="D22" s="27" t="s">
        <v>24</v>
      </c>
      <c r="E22" s="28">
        <f>E24</f>
        <v>0</v>
      </c>
      <c r="F22" s="29">
        <f>F25</f>
        <v>0</v>
      </c>
    </row>
    <row r="23" spans="1:6" ht="12.75" customHeight="1" hidden="1" outlineLevel="1">
      <c r="A23" s="53"/>
      <c r="B23" s="25"/>
      <c r="C23" s="26"/>
      <c r="D23" s="33"/>
      <c r="E23" s="48"/>
      <c r="F23" s="49"/>
    </row>
    <row r="24" spans="1:6" ht="60" hidden="1" outlineLevel="1">
      <c r="A24" s="53"/>
      <c r="B24" s="25"/>
      <c r="C24" s="36" t="s">
        <v>17</v>
      </c>
      <c r="D24" s="37" t="s">
        <v>18</v>
      </c>
      <c r="E24" s="38"/>
      <c r="F24" s="54"/>
    </row>
    <row r="25" spans="1:6" s="12" customFormat="1" ht="12.75" customHeight="1" hidden="1" outlineLevel="1">
      <c r="A25" s="55"/>
      <c r="B25" s="41"/>
      <c r="C25" s="42" t="s">
        <v>25</v>
      </c>
      <c r="D25" s="56" t="s">
        <v>26</v>
      </c>
      <c r="E25" s="44"/>
      <c r="F25" s="45"/>
    </row>
    <row r="26" spans="1:6" ht="12.75" customHeight="1" hidden="1" outlineLevel="1">
      <c r="A26" s="53"/>
      <c r="B26" s="57"/>
      <c r="C26" s="58"/>
      <c r="D26" s="59"/>
      <c r="E26" s="60"/>
      <c r="F26" s="54"/>
    </row>
    <row r="27" spans="1:6" ht="19.5" customHeight="1" collapsed="1">
      <c r="A27" s="53"/>
      <c r="B27" s="24" t="s">
        <v>27</v>
      </c>
      <c r="C27" s="24"/>
      <c r="D27" s="61" t="s">
        <v>28</v>
      </c>
      <c r="E27" s="62">
        <f>SUM(E29:E34)</f>
        <v>0</v>
      </c>
      <c r="F27" s="29">
        <f>SUM(F29:F34)</f>
        <v>55560</v>
      </c>
    </row>
    <row r="28" spans="1:6" ht="3.75" customHeight="1">
      <c r="A28" s="53"/>
      <c r="B28" s="25"/>
      <c r="C28" s="26"/>
      <c r="D28" s="33"/>
      <c r="E28" s="48"/>
      <c r="F28" s="49"/>
    </row>
    <row r="29" spans="1:6" ht="31.5" hidden="1" outlineLevel="1">
      <c r="A29" s="53"/>
      <c r="B29" s="25"/>
      <c r="C29" s="36" t="s">
        <v>29</v>
      </c>
      <c r="D29" s="59" t="s">
        <v>30</v>
      </c>
      <c r="E29" s="60"/>
      <c r="F29" s="54"/>
    </row>
    <row r="30" spans="1:8" s="12" customFormat="1" ht="19.5" customHeight="1" collapsed="1">
      <c r="A30" s="55"/>
      <c r="B30" s="41"/>
      <c r="C30" s="63" t="s">
        <v>31</v>
      </c>
      <c r="D30" s="64" t="s">
        <v>32</v>
      </c>
      <c r="E30" s="65"/>
      <c r="F30" s="66">
        <v>44219</v>
      </c>
      <c r="G30" s="67"/>
      <c r="H30" s="67"/>
    </row>
    <row r="31" spans="1:6" s="12" customFormat="1" ht="19.5" customHeight="1">
      <c r="A31" s="55"/>
      <c r="B31" s="41"/>
      <c r="C31" s="63" t="s">
        <v>33</v>
      </c>
      <c r="D31" s="64" t="s">
        <v>34</v>
      </c>
      <c r="E31" s="65"/>
      <c r="F31" s="66">
        <v>2238</v>
      </c>
    </row>
    <row r="32" spans="1:8" s="12" customFormat="1" ht="19.5" customHeight="1">
      <c r="A32" s="55"/>
      <c r="B32" s="41"/>
      <c r="C32" s="63" t="s">
        <v>35</v>
      </c>
      <c r="D32" s="64" t="s">
        <v>36</v>
      </c>
      <c r="E32" s="65"/>
      <c r="F32" s="68">
        <v>7057</v>
      </c>
      <c r="H32" s="67"/>
    </row>
    <row r="33" spans="1:6" s="12" customFormat="1" ht="19.5" customHeight="1">
      <c r="A33" s="55"/>
      <c r="B33" s="41"/>
      <c r="C33" s="63" t="s">
        <v>37</v>
      </c>
      <c r="D33" s="64" t="s">
        <v>38</v>
      </c>
      <c r="E33" s="65"/>
      <c r="F33" s="68">
        <v>1139</v>
      </c>
    </row>
    <row r="34" spans="1:6" ht="31.5" customHeight="1">
      <c r="A34" s="53"/>
      <c r="B34" s="25"/>
      <c r="C34" s="46" t="s">
        <v>39</v>
      </c>
      <c r="D34" s="33" t="s">
        <v>40</v>
      </c>
      <c r="E34" s="48"/>
      <c r="F34" s="35">
        <v>907</v>
      </c>
    </row>
    <row r="35" spans="1:6" ht="3.75" customHeight="1">
      <c r="A35" s="69"/>
      <c r="B35" s="25"/>
      <c r="C35" s="46"/>
      <c r="D35" s="33"/>
      <c r="E35" s="48"/>
      <c r="F35" s="49"/>
    </row>
    <row r="36" spans="1:6" s="23" customFormat="1" ht="19.5" customHeight="1">
      <c r="A36" s="70">
        <v>600</v>
      </c>
      <c r="B36" s="71"/>
      <c r="C36" s="72"/>
      <c r="D36" s="20" t="s">
        <v>41</v>
      </c>
      <c r="E36" s="21">
        <f>E38</f>
        <v>1593390</v>
      </c>
      <c r="F36" s="22">
        <f>F38</f>
        <v>6145070</v>
      </c>
    </row>
    <row r="37" spans="1:6" ht="3.75" customHeight="1">
      <c r="A37" s="73"/>
      <c r="B37" s="74"/>
      <c r="C37" s="75"/>
      <c r="D37" s="27"/>
      <c r="E37" s="28"/>
      <c r="F37" s="29"/>
    </row>
    <row r="38" spans="1:6" s="12" customFormat="1" ht="19.5" customHeight="1">
      <c r="A38" s="76"/>
      <c r="B38" s="76">
        <v>60014</v>
      </c>
      <c r="C38" s="77"/>
      <c r="D38" s="78" t="s">
        <v>42</v>
      </c>
      <c r="E38" s="79">
        <f>SUM(E40:E79)</f>
        <v>1593390</v>
      </c>
      <c r="F38" s="79">
        <f>SUM(F40:F79)</f>
        <v>6145070</v>
      </c>
    </row>
    <row r="39" spans="1:6" ht="3.75" customHeight="1">
      <c r="A39" s="73"/>
      <c r="B39" s="74"/>
      <c r="C39" s="75"/>
      <c r="D39" s="33"/>
      <c r="E39" s="48"/>
      <c r="F39" s="49"/>
    </row>
    <row r="40" spans="1:6" s="12" customFormat="1" ht="19.5" customHeight="1">
      <c r="A40" s="76"/>
      <c r="B40" s="80"/>
      <c r="C40" s="81" t="s">
        <v>43</v>
      </c>
      <c r="D40" s="82" t="s">
        <v>44</v>
      </c>
      <c r="E40" s="83">
        <v>114000</v>
      </c>
      <c r="F40" s="84"/>
    </row>
    <row r="41" spans="1:6" s="12" customFormat="1" ht="94.5">
      <c r="A41" s="76"/>
      <c r="B41" s="80"/>
      <c r="C41" s="36" t="s">
        <v>45</v>
      </c>
      <c r="D41" s="82" t="s">
        <v>46</v>
      </c>
      <c r="E41" s="38">
        <v>1500</v>
      </c>
      <c r="F41" s="39"/>
    </row>
    <row r="42" spans="1:6" s="12" customFormat="1" ht="30.75" customHeight="1">
      <c r="A42" s="76"/>
      <c r="B42" s="80"/>
      <c r="C42" s="36" t="s">
        <v>47</v>
      </c>
      <c r="D42" s="82" t="s">
        <v>48</v>
      </c>
      <c r="E42" s="83">
        <v>2500</v>
      </c>
      <c r="F42" s="84"/>
    </row>
    <row r="43" spans="1:6" s="12" customFormat="1" ht="19.5" customHeight="1">
      <c r="A43" s="76"/>
      <c r="B43" s="80"/>
      <c r="C43" s="63" t="s">
        <v>49</v>
      </c>
      <c r="D43" s="64" t="s">
        <v>50</v>
      </c>
      <c r="E43" s="65">
        <v>15000</v>
      </c>
      <c r="F43" s="85"/>
    </row>
    <row r="44" spans="1:6" s="12" customFormat="1" ht="19.5" customHeight="1">
      <c r="A44" s="76"/>
      <c r="B44" s="80"/>
      <c r="C44" s="63" t="s">
        <v>51</v>
      </c>
      <c r="D44" s="64" t="s">
        <v>52</v>
      </c>
      <c r="E44" s="65">
        <v>30000</v>
      </c>
      <c r="F44" s="85"/>
    </row>
    <row r="45" spans="1:6" ht="60" hidden="1" outlineLevel="1">
      <c r="A45" s="73"/>
      <c r="B45" s="74"/>
      <c r="C45" s="86" t="s">
        <v>53</v>
      </c>
      <c r="D45" s="87" t="s">
        <v>54</v>
      </c>
      <c r="E45" s="88"/>
      <c r="F45" s="89"/>
    </row>
    <row r="46" spans="1:6" ht="62.25" customHeight="1" collapsed="1">
      <c r="A46" s="73"/>
      <c r="B46" s="90"/>
      <c r="C46" s="91">
        <v>6610</v>
      </c>
      <c r="D46" s="87" t="s">
        <v>55</v>
      </c>
      <c r="E46" s="88">
        <v>1430390</v>
      </c>
      <c r="F46" s="89"/>
    </row>
    <row r="47" spans="1:6" ht="78.75" hidden="1" outlineLevel="1">
      <c r="A47" s="73"/>
      <c r="B47" s="90"/>
      <c r="C47" s="91">
        <v>6619</v>
      </c>
      <c r="D47" s="92" t="s">
        <v>55</v>
      </c>
      <c r="E47" s="93"/>
      <c r="F47" s="89"/>
    </row>
    <row r="48" spans="1:6" ht="60" customHeight="1" collapsed="1">
      <c r="A48" s="94"/>
      <c r="B48" s="74"/>
      <c r="C48" s="95">
        <v>2310</v>
      </c>
      <c r="D48" s="96" t="s">
        <v>56</v>
      </c>
      <c r="E48" s="38"/>
      <c r="F48" s="39">
        <v>60000</v>
      </c>
    </row>
    <row r="49" spans="1:6" ht="32.25" customHeight="1">
      <c r="A49" s="73"/>
      <c r="B49" s="74"/>
      <c r="C49" s="91">
        <v>3020</v>
      </c>
      <c r="D49" s="92" t="s">
        <v>30</v>
      </c>
      <c r="E49" s="97"/>
      <c r="F49" s="98">
        <v>3000</v>
      </c>
    </row>
    <row r="50" spans="1:8" s="12" customFormat="1" ht="19.5" customHeight="1">
      <c r="A50" s="76"/>
      <c r="B50" s="80"/>
      <c r="C50" s="99">
        <v>4010</v>
      </c>
      <c r="D50" s="64" t="s">
        <v>32</v>
      </c>
      <c r="E50" s="65"/>
      <c r="F50" s="66">
        <v>377608</v>
      </c>
      <c r="G50" s="67"/>
      <c r="H50" s="67"/>
    </row>
    <row r="51" spans="1:6" s="12" customFormat="1" ht="19.5" customHeight="1">
      <c r="A51" s="76"/>
      <c r="B51" s="80"/>
      <c r="C51" s="99">
        <v>4040</v>
      </c>
      <c r="D51" s="64" t="s">
        <v>34</v>
      </c>
      <c r="E51" s="65"/>
      <c r="F51" s="66">
        <v>25800</v>
      </c>
    </row>
    <row r="52" spans="1:8" s="12" customFormat="1" ht="19.5" customHeight="1">
      <c r="A52" s="76"/>
      <c r="B52" s="80"/>
      <c r="C52" s="99">
        <v>4110</v>
      </c>
      <c r="D52" s="64" t="s">
        <v>36</v>
      </c>
      <c r="E52" s="65"/>
      <c r="F52" s="68">
        <v>62500</v>
      </c>
      <c r="H52" s="67"/>
    </row>
    <row r="53" spans="1:8" s="12" customFormat="1" ht="19.5" customHeight="1">
      <c r="A53" s="76"/>
      <c r="B53" s="80"/>
      <c r="C53" s="99">
        <v>4120</v>
      </c>
      <c r="D53" s="64" t="s">
        <v>38</v>
      </c>
      <c r="E53" s="65"/>
      <c r="F53" s="68">
        <v>10200</v>
      </c>
      <c r="H53" s="67"/>
    </row>
    <row r="54" spans="1:6" s="12" customFormat="1" ht="19.5" customHeight="1">
      <c r="A54" s="76"/>
      <c r="B54" s="80"/>
      <c r="C54" s="99">
        <v>4170</v>
      </c>
      <c r="D54" s="64" t="s">
        <v>57</v>
      </c>
      <c r="E54" s="65"/>
      <c r="F54" s="66">
        <v>10000</v>
      </c>
    </row>
    <row r="55" spans="1:6" s="12" customFormat="1" ht="19.5" customHeight="1">
      <c r="A55" s="76"/>
      <c r="B55" s="80"/>
      <c r="C55" s="99">
        <v>4210</v>
      </c>
      <c r="D55" s="64" t="s">
        <v>26</v>
      </c>
      <c r="E55" s="65"/>
      <c r="F55" s="85">
        <v>191700</v>
      </c>
    </row>
    <row r="56" spans="1:6" s="12" customFormat="1" ht="19.5" customHeight="1">
      <c r="A56" s="76"/>
      <c r="B56" s="80"/>
      <c r="C56" s="99">
        <v>4260</v>
      </c>
      <c r="D56" s="64" t="s">
        <v>58</v>
      </c>
      <c r="E56" s="65"/>
      <c r="F56" s="85">
        <v>24000</v>
      </c>
    </row>
    <row r="57" spans="1:6" s="12" customFormat="1" ht="19.5" customHeight="1">
      <c r="A57" s="76"/>
      <c r="B57" s="80"/>
      <c r="C57" s="99">
        <v>4270</v>
      </c>
      <c r="D57" s="64" t="s">
        <v>59</v>
      </c>
      <c r="E57" s="65"/>
      <c r="F57" s="85">
        <v>941792</v>
      </c>
    </row>
    <row r="58" spans="1:6" s="12" customFormat="1" ht="19.5" customHeight="1">
      <c r="A58" s="76"/>
      <c r="B58" s="80"/>
      <c r="C58" s="99">
        <v>4280</v>
      </c>
      <c r="D58" s="64" t="s">
        <v>60</v>
      </c>
      <c r="E58" s="65"/>
      <c r="F58" s="85">
        <v>370</v>
      </c>
    </row>
    <row r="59" spans="1:6" s="12" customFormat="1" ht="19.5" customHeight="1">
      <c r="A59" s="76"/>
      <c r="B59" s="80"/>
      <c r="C59" s="99">
        <v>4300</v>
      </c>
      <c r="D59" s="64" t="s">
        <v>20</v>
      </c>
      <c r="E59" s="65"/>
      <c r="F59" s="85">
        <v>800000</v>
      </c>
    </row>
    <row r="60" spans="1:6" s="12" customFormat="1" ht="19.5" customHeight="1">
      <c r="A60" s="76"/>
      <c r="B60" s="80"/>
      <c r="C60" s="99">
        <v>4350</v>
      </c>
      <c r="D60" s="64" t="s">
        <v>61</v>
      </c>
      <c r="E60" s="65"/>
      <c r="F60" s="85">
        <v>750</v>
      </c>
    </row>
    <row r="61" spans="1:6" s="12" customFormat="1" ht="32.25" customHeight="1">
      <c r="A61" s="76"/>
      <c r="B61" s="80"/>
      <c r="C61" s="91">
        <v>4360</v>
      </c>
      <c r="D61" s="92" t="s">
        <v>62</v>
      </c>
      <c r="E61" s="65"/>
      <c r="F61" s="98">
        <v>2300</v>
      </c>
    </row>
    <row r="62" spans="1:6" s="12" customFormat="1" ht="31.5" customHeight="1">
      <c r="A62" s="76"/>
      <c r="B62" s="80"/>
      <c r="C62" s="91">
        <v>4370</v>
      </c>
      <c r="D62" s="92" t="s">
        <v>63</v>
      </c>
      <c r="E62" s="65"/>
      <c r="F62" s="98">
        <v>5000</v>
      </c>
    </row>
    <row r="63" spans="1:6" s="12" customFormat="1" ht="31.5" customHeight="1">
      <c r="A63" s="76"/>
      <c r="B63" s="80"/>
      <c r="C63" s="91">
        <v>4400</v>
      </c>
      <c r="D63" s="64" t="s">
        <v>64</v>
      </c>
      <c r="E63" s="65"/>
      <c r="F63" s="98">
        <v>10600</v>
      </c>
    </row>
    <row r="64" spans="1:6" s="12" customFormat="1" ht="19.5" customHeight="1">
      <c r="A64" s="76"/>
      <c r="B64" s="80"/>
      <c r="C64" s="99">
        <v>4410</v>
      </c>
      <c r="D64" s="64" t="s">
        <v>65</v>
      </c>
      <c r="E64" s="65"/>
      <c r="F64" s="85">
        <v>5000</v>
      </c>
    </row>
    <row r="65" spans="1:6" s="12" customFormat="1" ht="19.5" customHeight="1">
      <c r="A65" s="76"/>
      <c r="B65" s="80"/>
      <c r="C65" s="99">
        <v>4430</v>
      </c>
      <c r="D65" s="64" t="s">
        <v>66</v>
      </c>
      <c r="E65" s="65"/>
      <c r="F65" s="85">
        <v>47500</v>
      </c>
    </row>
    <row r="66" spans="1:6" ht="31.5" customHeight="1">
      <c r="A66" s="73"/>
      <c r="B66" s="74"/>
      <c r="C66" s="91">
        <v>4440</v>
      </c>
      <c r="D66" s="92" t="s">
        <v>40</v>
      </c>
      <c r="E66" s="97"/>
      <c r="F66" s="98">
        <v>9200</v>
      </c>
    </row>
    <row r="67" spans="1:6" ht="19.5" customHeight="1">
      <c r="A67" s="73"/>
      <c r="B67" s="74"/>
      <c r="C67" s="91">
        <v>4480</v>
      </c>
      <c r="D67" s="92" t="s">
        <v>67</v>
      </c>
      <c r="E67" s="97"/>
      <c r="F67" s="98">
        <v>2200</v>
      </c>
    </row>
    <row r="68" spans="1:6" ht="19.5" customHeight="1">
      <c r="A68" s="73"/>
      <c r="B68" s="74"/>
      <c r="C68" s="91">
        <v>4510</v>
      </c>
      <c r="D68" s="92" t="s">
        <v>68</v>
      </c>
      <c r="E68" s="97"/>
      <c r="F68" s="98">
        <v>1000</v>
      </c>
    </row>
    <row r="69" spans="1:6" ht="31.5" customHeight="1">
      <c r="A69" s="73"/>
      <c r="B69" s="74"/>
      <c r="C69" s="91">
        <v>4520</v>
      </c>
      <c r="D69" s="92" t="s">
        <v>69</v>
      </c>
      <c r="E69" s="97"/>
      <c r="F69" s="98">
        <v>161</v>
      </c>
    </row>
    <row r="70" spans="1:6" ht="31.5" customHeight="1">
      <c r="A70" s="73"/>
      <c r="B70" s="74"/>
      <c r="C70" s="91">
        <v>4610</v>
      </c>
      <c r="D70" s="92" t="s">
        <v>70</v>
      </c>
      <c r="E70" s="97"/>
      <c r="F70" s="98">
        <v>60000</v>
      </c>
    </row>
    <row r="71" spans="1:6" ht="31.5" customHeight="1">
      <c r="A71" s="73"/>
      <c r="B71" s="74"/>
      <c r="C71" s="91">
        <v>4700</v>
      </c>
      <c r="D71" s="92" t="s">
        <v>71</v>
      </c>
      <c r="E71" s="97"/>
      <c r="F71" s="98">
        <v>6000</v>
      </c>
    </row>
    <row r="72" spans="1:6" ht="31.5" customHeight="1">
      <c r="A72" s="73"/>
      <c r="B72" s="74"/>
      <c r="C72" s="91">
        <v>4740</v>
      </c>
      <c r="D72" s="92" t="s">
        <v>72</v>
      </c>
      <c r="E72" s="97"/>
      <c r="F72" s="98">
        <v>2000</v>
      </c>
    </row>
    <row r="73" spans="1:6" ht="31.5" customHeight="1">
      <c r="A73" s="73"/>
      <c r="B73" s="74"/>
      <c r="C73" s="91">
        <v>4750</v>
      </c>
      <c r="D73" s="92" t="s">
        <v>73</v>
      </c>
      <c r="E73" s="97"/>
      <c r="F73" s="98">
        <v>3000</v>
      </c>
    </row>
    <row r="74" spans="1:6" ht="31.5" customHeight="1">
      <c r="A74" s="73"/>
      <c r="B74" s="74"/>
      <c r="C74" s="91">
        <v>6050</v>
      </c>
      <c r="D74" s="92" t="s">
        <v>74</v>
      </c>
      <c r="E74" s="97"/>
      <c r="F74" s="98">
        <v>3230139</v>
      </c>
    </row>
    <row r="75" spans="1:6" ht="31.5" hidden="1" outlineLevel="1">
      <c r="A75" s="73"/>
      <c r="B75" s="74"/>
      <c r="C75" s="91">
        <v>6058</v>
      </c>
      <c r="D75" s="92" t="s">
        <v>74</v>
      </c>
      <c r="E75" s="97"/>
      <c r="F75" s="98"/>
    </row>
    <row r="76" spans="1:6" ht="31.5" hidden="1" outlineLevel="1">
      <c r="A76" s="73"/>
      <c r="B76" s="74"/>
      <c r="C76" s="91">
        <v>6059</v>
      </c>
      <c r="D76" s="92" t="s">
        <v>74</v>
      </c>
      <c r="E76" s="97"/>
      <c r="F76" s="98"/>
    </row>
    <row r="77" spans="1:6" ht="31.5" customHeight="1" collapsed="1">
      <c r="A77" s="73"/>
      <c r="B77" s="74"/>
      <c r="C77" s="100">
        <v>6060</v>
      </c>
      <c r="D77" s="101" t="s">
        <v>75</v>
      </c>
      <c r="E77" s="102"/>
      <c r="F77" s="103">
        <v>39000</v>
      </c>
    </row>
    <row r="78" spans="1:6" ht="78.75">
      <c r="A78" s="73"/>
      <c r="B78" s="74"/>
      <c r="C78" s="100">
        <v>6610</v>
      </c>
      <c r="D78" s="101" t="s">
        <v>76</v>
      </c>
      <c r="E78" s="102"/>
      <c r="F78" s="103">
        <v>120000</v>
      </c>
    </row>
    <row r="79" spans="1:6" ht="63">
      <c r="A79" s="73"/>
      <c r="B79" s="74"/>
      <c r="C79" s="90">
        <v>6620</v>
      </c>
      <c r="D79" s="33" t="s">
        <v>77</v>
      </c>
      <c r="E79" s="48"/>
      <c r="F79" s="35">
        <v>94250</v>
      </c>
    </row>
    <row r="80" spans="1:6" ht="3.75" customHeight="1">
      <c r="A80" s="73"/>
      <c r="B80" s="74"/>
      <c r="C80" s="90"/>
      <c r="D80" s="33"/>
      <c r="E80" s="48"/>
      <c r="F80" s="35"/>
    </row>
    <row r="81" spans="1:6" s="52" customFormat="1" ht="19.5" customHeight="1">
      <c r="A81" s="104">
        <v>630</v>
      </c>
      <c r="B81" s="104"/>
      <c r="C81" s="105"/>
      <c r="D81" s="106" t="s">
        <v>78</v>
      </c>
      <c r="E81" s="107">
        <f>E83</f>
        <v>0</v>
      </c>
      <c r="F81" s="108">
        <f>F83</f>
        <v>15000</v>
      </c>
    </row>
    <row r="82" spans="1:6" ht="3.75" customHeight="1">
      <c r="A82" s="73"/>
      <c r="B82" s="74"/>
      <c r="C82" s="90"/>
      <c r="D82" s="33"/>
      <c r="E82" s="48"/>
      <c r="F82" s="35"/>
    </row>
    <row r="83" spans="1:6" s="110" customFormat="1" ht="31.5">
      <c r="A83" s="73"/>
      <c r="B83" s="73">
        <v>63003</v>
      </c>
      <c r="C83" s="109"/>
      <c r="D83" s="27" t="s">
        <v>79</v>
      </c>
      <c r="E83" s="31">
        <f>SUM(E85)</f>
        <v>0</v>
      </c>
      <c r="F83" s="32">
        <f>SUM(F85)</f>
        <v>15000</v>
      </c>
    </row>
    <row r="84" spans="1:6" ht="3.75" customHeight="1">
      <c r="A84" s="73"/>
      <c r="B84" s="74"/>
      <c r="C84" s="90"/>
      <c r="D84" s="33"/>
      <c r="E84" s="48"/>
      <c r="F84" s="35"/>
    </row>
    <row r="85" spans="1:6" ht="19.5" customHeight="1">
      <c r="A85" s="73"/>
      <c r="B85" s="74"/>
      <c r="C85" s="90">
        <v>4300</v>
      </c>
      <c r="D85" s="111" t="s">
        <v>20</v>
      </c>
      <c r="E85" s="48"/>
      <c r="F85" s="35">
        <v>15000</v>
      </c>
    </row>
    <row r="86" spans="1:6" ht="3.75" customHeight="1">
      <c r="A86" s="112"/>
      <c r="B86" s="113"/>
      <c r="C86" s="114"/>
      <c r="D86" s="59"/>
      <c r="E86" s="60"/>
      <c r="F86" s="54"/>
    </row>
    <row r="87" spans="1:6" s="23" customFormat="1" ht="19.5" customHeight="1">
      <c r="A87" s="70">
        <v>700</v>
      </c>
      <c r="B87" s="71"/>
      <c r="C87" s="72"/>
      <c r="D87" s="20" t="s">
        <v>80</v>
      </c>
      <c r="E87" s="21">
        <f>E89</f>
        <v>643000</v>
      </c>
      <c r="F87" s="22">
        <f>F89</f>
        <v>308000</v>
      </c>
    </row>
    <row r="88" spans="1:6" ht="3.75" customHeight="1">
      <c r="A88" s="73"/>
      <c r="B88" s="74"/>
      <c r="C88" s="75"/>
      <c r="D88" s="27"/>
      <c r="E88" s="28"/>
      <c r="F88" s="29"/>
    </row>
    <row r="89" spans="1:6" s="12" customFormat="1" ht="19.5" customHeight="1">
      <c r="A89" s="76"/>
      <c r="B89" s="76">
        <v>70005</v>
      </c>
      <c r="C89" s="77"/>
      <c r="D89" s="115" t="s">
        <v>81</v>
      </c>
      <c r="E89" s="116">
        <f>SUM(E91:E107)</f>
        <v>643000</v>
      </c>
      <c r="F89" s="116">
        <f>SUM(F91:F107)</f>
        <v>308000</v>
      </c>
    </row>
    <row r="90" spans="1:6" s="12" customFormat="1" ht="3.75" customHeight="1">
      <c r="A90" s="76"/>
      <c r="B90" s="80"/>
      <c r="C90" s="117"/>
      <c r="D90" s="56"/>
      <c r="E90" s="118"/>
      <c r="F90" s="119"/>
    </row>
    <row r="91" spans="1:6" ht="73.5" customHeight="1">
      <c r="A91" s="73"/>
      <c r="B91" s="80"/>
      <c r="C91" s="57" t="s">
        <v>45</v>
      </c>
      <c r="D91" s="120" t="s">
        <v>82</v>
      </c>
      <c r="E91" s="121">
        <v>280000</v>
      </c>
      <c r="F91" s="122"/>
    </row>
    <row r="92" spans="1:6" ht="29.25" customHeight="1">
      <c r="A92" s="73"/>
      <c r="B92" s="80"/>
      <c r="C92" s="86" t="s">
        <v>47</v>
      </c>
      <c r="D92" s="123" t="s">
        <v>48</v>
      </c>
      <c r="E92" s="88">
        <v>150000</v>
      </c>
      <c r="F92" s="124"/>
    </row>
    <row r="93" spans="1:6" ht="30" hidden="1" outlineLevel="1">
      <c r="A93" s="73"/>
      <c r="B93" s="80"/>
      <c r="C93" s="86" t="s">
        <v>83</v>
      </c>
      <c r="D93" s="123" t="s">
        <v>84</v>
      </c>
      <c r="E93" s="88"/>
      <c r="F93" s="124"/>
    </row>
    <row r="94" spans="1:6" s="12" customFormat="1" ht="12.75" customHeight="1" hidden="1" outlineLevel="1">
      <c r="A94" s="76"/>
      <c r="B94" s="80"/>
      <c r="C94" s="63" t="s">
        <v>51</v>
      </c>
      <c r="D94" s="64" t="s">
        <v>52</v>
      </c>
      <c r="E94" s="65"/>
      <c r="F94" s="125"/>
    </row>
    <row r="95" spans="1:6" ht="59.25" customHeight="1" collapsed="1">
      <c r="A95" s="73"/>
      <c r="B95" s="74"/>
      <c r="C95" s="86" t="s">
        <v>17</v>
      </c>
      <c r="D95" s="126" t="s">
        <v>18</v>
      </c>
      <c r="E95" s="88">
        <v>90000</v>
      </c>
      <c r="F95" s="124"/>
    </row>
    <row r="96" spans="1:6" ht="59.25" customHeight="1">
      <c r="A96" s="94"/>
      <c r="B96" s="74"/>
      <c r="C96" s="36" t="s">
        <v>85</v>
      </c>
      <c r="D96" s="120" t="s">
        <v>86</v>
      </c>
      <c r="E96" s="121">
        <v>123000</v>
      </c>
      <c r="F96" s="127"/>
    </row>
    <row r="97" spans="1:6" s="12" customFormat="1" ht="12.75" customHeight="1" hidden="1" outlineLevel="1">
      <c r="A97" s="77"/>
      <c r="B97" s="80"/>
      <c r="C97" s="81" t="s">
        <v>87</v>
      </c>
      <c r="D97" s="82" t="s">
        <v>88</v>
      </c>
      <c r="E97" s="128"/>
      <c r="F97" s="129"/>
    </row>
    <row r="98" spans="1:6" s="12" customFormat="1" ht="19.5" customHeight="1" collapsed="1">
      <c r="A98" s="77"/>
      <c r="B98" s="80"/>
      <c r="C98" s="63" t="s">
        <v>25</v>
      </c>
      <c r="D98" s="64" t="s">
        <v>26</v>
      </c>
      <c r="E98" s="130"/>
      <c r="F98" s="85">
        <v>1000</v>
      </c>
    </row>
    <row r="99" spans="1:6" s="12" customFormat="1" ht="19.5" customHeight="1">
      <c r="A99" s="77"/>
      <c r="B99" s="80"/>
      <c r="C99" s="63" t="s">
        <v>89</v>
      </c>
      <c r="D99" s="64" t="s">
        <v>58</v>
      </c>
      <c r="E99" s="130"/>
      <c r="F99" s="85">
        <v>70000</v>
      </c>
    </row>
    <row r="100" spans="1:6" s="12" customFormat="1" ht="19.5" customHeight="1">
      <c r="A100" s="76"/>
      <c r="B100" s="80"/>
      <c r="C100" s="63" t="s">
        <v>90</v>
      </c>
      <c r="D100" s="64" t="s">
        <v>59</v>
      </c>
      <c r="E100" s="130"/>
      <c r="F100" s="85">
        <v>51000</v>
      </c>
    </row>
    <row r="101" spans="1:6" s="12" customFormat="1" ht="19.5" customHeight="1">
      <c r="A101" s="76"/>
      <c r="B101" s="80"/>
      <c r="C101" s="63" t="s">
        <v>19</v>
      </c>
      <c r="D101" s="64" t="s">
        <v>20</v>
      </c>
      <c r="E101" s="130"/>
      <c r="F101" s="85">
        <v>87000</v>
      </c>
    </row>
    <row r="102" spans="1:6" s="12" customFormat="1" ht="31.5" customHeight="1">
      <c r="A102" s="76"/>
      <c r="B102" s="80"/>
      <c r="C102" s="86" t="s">
        <v>91</v>
      </c>
      <c r="D102" s="64" t="s">
        <v>92</v>
      </c>
      <c r="E102" s="130"/>
      <c r="F102" s="85">
        <v>33000</v>
      </c>
    </row>
    <row r="103" spans="1:6" s="12" customFormat="1" ht="19.5" customHeight="1">
      <c r="A103" s="76"/>
      <c r="B103" s="80"/>
      <c r="C103" s="86" t="s">
        <v>93</v>
      </c>
      <c r="D103" s="64" t="s">
        <v>67</v>
      </c>
      <c r="E103" s="130"/>
      <c r="F103" s="85">
        <v>15000</v>
      </c>
    </row>
    <row r="104" spans="1:6" s="12" customFormat="1" ht="12.75" customHeight="1" hidden="1" outlineLevel="1">
      <c r="A104" s="76"/>
      <c r="B104" s="80"/>
      <c r="C104" s="63" t="s">
        <v>94</v>
      </c>
      <c r="D104" s="64" t="s">
        <v>95</v>
      </c>
      <c r="E104" s="130"/>
      <c r="F104" s="85"/>
    </row>
    <row r="105" spans="1:6" s="12" customFormat="1" ht="30.75" customHeight="1" collapsed="1">
      <c r="A105" s="76"/>
      <c r="B105" s="80"/>
      <c r="C105" s="86" t="s">
        <v>96</v>
      </c>
      <c r="D105" s="64" t="s">
        <v>97</v>
      </c>
      <c r="E105" s="131"/>
      <c r="F105" s="98">
        <v>6000</v>
      </c>
    </row>
    <row r="106" spans="1:6" s="12" customFormat="1" ht="47.25">
      <c r="A106" s="76"/>
      <c r="B106" s="80"/>
      <c r="C106" s="86" t="s">
        <v>98</v>
      </c>
      <c r="D106" s="64" t="s">
        <v>99</v>
      </c>
      <c r="E106" s="131"/>
      <c r="F106" s="98">
        <v>40000</v>
      </c>
    </row>
    <row r="107" spans="1:6" s="12" customFormat="1" ht="31.5" customHeight="1">
      <c r="A107" s="76"/>
      <c r="B107" s="80"/>
      <c r="C107" s="132" t="s">
        <v>100</v>
      </c>
      <c r="D107" s="33" t="s">
        <v>71</v>
      </c>
      <c r="E107" s="133"/>
      <c r="F107" s="134">
        <v>5000</v>
      </c>
    </row>
    <row r="108" spans="1:6" s="12" customFormat="1" ht="3.75" customHeight="1">
      <c r="A108" s="135"/>
      <c r="B108" s="136"/>
      <c r="C108" s="137"/>
      <c r="D108" s="82"/>
      <c r="E108" s="128"/>
      <c r="F108" s="129"/>
    </row>
    <row r="109" spans="1:6" s="144" customFormat="1" ht="19.5" customHeight="1">
      <c r="A109" s="138">
        <v>710</v>
      </c>
      <c r="B109" s="139"/>
      <c r="C109" s="140"/>
      <c r="D109" s="141" t="s">
        <v>101</v>
      </c>
      <c r="E109" s="142">
        <f>E111+E116+E121</f>
        <v>532550</v>
      </c>
      <c r="F109" s="143">
        <f>F111+F116+F121</f>
        <v>532000</v>
      </c>
    </row>
    <row r="110" spans="1:6" ht="3.75" customHeight="1">
      <c r="A110" s="94"/>
      <c r="B110" s="74"/>
      <c r="C110" s="75"/>
      <c r="D110" s="27"/>
      <c r="E110" s="28"/>
      <c r="F110" s="29"/>
    </row>
    <row r="111" spans="1:6" ht="31.5" customHeight="1">
      <c r="A111" s="94"/>
      <c r="B111" s="73">
        <v>71013</v>
      </c>
      <c r="C111" s="94"/>
      <c r="D111" s="145" t="s">
        <v>102</v>
      </c>
      <c r="E111" s="31">
        <f>SUM(E113:E114)</f>
        <v>220000</v>
      </c>
      <c r="F111" s="32">
        <f>SUM(F113:F114)</f>
        <v>220000</v>
      </c>
    </row>
    <row r="112" spans="1:6" ht="3.75" customHeight="1">
      <c r="A112" s="94"/>
      <c r="B112" s="74"/>
      <c r="C112" s="75"/>
      <c r="D112" s="33"/>
      <c r="E112" s="48"/>
      <c r="F112" s="49"/>
    </row>
    <row r="113" spans="1:6" ht="59.25" customHeight="1">
      <c r="A113" s="94"/>
      <c r="B113" s="74"/>
      <c r="C113" s="95">
        <v>2110</v>
      </c>
      <c r="D113" s="146" t="s">
        <v>18</v>
      </c>
      <c r="E113" s="38">
        <v>220000</v>
      </c>
      <c r="F113" s="54"/>
    </row>
    <row r="114" spans="1:6" s="147" customFormat="1" ht="19.5" customHeight="1">
      <c r="A114" s="94"/>
      <c r="B114" s="74"/>
      <c r="C114" s="90">
        <v>4300</v>
      </c>
      <c r="D114" s="33" t="s">
        <v>20</v>
      </c>
      <c r="E114" s="48"/>
      <c r="F114" s="49">
        <v>220000</v>
      </c>
    </row>
    <row r="115" spans="1:6" ht="3.75" customHeight="1">
      <c r="A115" s="94"/>
      <c r="B115" s="113"/>
      <c r="C115" s="114"/>
      <c r="D115" s="59"/>
      <c r="E115" s="60"/>
      <c r="F115" s="54"/>
    </row>
    <row r="116" spans="1:6" ht="30.75" customHeight="1">
      <c r="A116" s="73"/>
      <c r="B116" s="148">
        <v>71014</v>
      </c>
      <c r="C116" s="149"/>
      <c r="D116" s="480" t="s">
        <v>103</v>
      </c>
      <c r="E116" s="151">
        <f>SUM(E118:E119)</f>
        <v>25000</v>
      </c>
      <c r="F116" s="152">
        <f>SUM(F118:F119)</f>
        <v>25000</v>
      </c>
    </row>
    <row r="117" spans="1:6" ht="3.75" customHeight="1">
      <c r="A117" s="73"/>
      <c r="B117" s="74"/>
      <c r="C117" s="75"/>
      <c r="D117" s="33"/>
      <c r="E117" s="34"/>
      <c r="F117" s="35"/>
    </row>
    <row r="118" spans="1:6" ht="60.75" customHeight="1">
      <c r="A118" s="73"/>
      <c r="B118" s="74"/>
      <c r="C118" s="95">
        <v>2110</v>
      </c>
      <c r="D118" s="37" t="s">
        <v>18</v>
      </c>
      <c r="E118" s="38">
        <v>25000</v>
      </c>
      <c r="F118" s="39"/>
    </row>
    <row r="119" spans="1:6" s="12" customFormat="1" ht="19.5" customHeight="1">
      <c r="A119" s="76"/>
      <c r="B119" s="80"/>
      <c r="C119" s="153">
        <v>4300</v>
      </c>
      <c r="D119" s="56" t="s">
        <v>20</v>
      </c>
      <c r="E119" s="44"/>
      <c r="F119" s="45">
        <v>25000</v>
      </c>
    </row>
    <row r="120" spans="1:6" ht="3.75" customHeight="1">
      <c r="A120" s="73"/>
      <c r="B120" s="113"/>
      <c r="C120" s="90"/>
      <c r="D120" s="33"/>
      <c r="E120" s="48"/>
      <c r="F120" s="49"/>
    </row>
    <row r="121" spans="1:6" s="12" customFormat="1" ht="19.5" customHeight="1">
      <c r="A121" s="76"/>
      <c r="B121" s="154">
        <v>71015</v>
      </c>
      <c r="C121" s="154"/>
      <c r="D121" s="155" t="s">
        <v>104</v>
      </c>
      <c r="E121" s="156">
        <f>SUM(E123:E147)</f>
        <v>287550</v>
      </c>
      <c r="F121" s="157">
        <f>SUM(F123:F147)</f>
        <v>287000</v>
      </c>
    </row>
    <row r="122" spans="1:6" ht="3.75" customHeight="1">
      <c r="A122" s="76"/>
      <c r="B122" s="117"/>
      <c r="C122" s="75"/>
      <c r="D122" s="158"/>
      <c r="E122" s="159"/>
      <c r="F122" s="49"/>
    </row>
    <row r="123" spans="1:6" s="12" customFormat="1" ht="19.5" customHeight="1">
      <c r="A123" s="76"/>
      <c r="B123" s="117"/>
      <c r="C123" s="81" t="s">
        <v>43</v>
      </c>
      <c r="D123" s="160" t="s">
        <v>44</v>
      </c>
      <c r="E123" s="161">
        <v>250</v>
      </c>
      <c r="F123" s="84"/>
    </row>
    <row r="124" spans="1:6" s="12" customFormat="1" ht="19.5" customHeight="1">
      <c r="A124" s="76"/>
      <c r="B124" s="117"/>
      <c r="C124" s="162" t="s">
        <v>49</v>
      </c>
      <c r="D124" s="163" t="s">
        <v>50</v>
      </c>
      <c r="E124" s="164">
        <v>300</v>
      </c>
      <c r="F124" s="35"/>
    </row>
    <row r="125" spans="1:8" ht="60" customHeight="1">
      <c r="A125" s="76"/>
      <c r="B125" s="153"/>
      <c r="C125" s="165">
        <v>2110</v>
      </c>
      <c r="D125" s="166" t="s">
        <v>18</v>
      </c>
      <c r="E125" s="167">
        <v>287000</v>
      </c>
      <c r="F125" s="168"/>
      <c r="G125" s="169"/>
      <c r="H125" s="169"/>
    </row>
    <row r="126" spans="1:8" ht="19.5" customHeight="1">
      <c r="A126" s="76"/>
      <c r="B126" s="117"/>
      <c r="C126" s="91">
        <v>4010</v>
      </c>
      <c r="D126" s="92" t="s">
        <v>32</v>
      </c>
      <c r="E126" s="97"/>
      <c r="F126" s="170">
        <v>53000</v>
      </c>
      <c r="G126" s="171"/>
      <c r="H126" s="171"/>
    </row>
    <row r="127" spans="1:6" ht="32.25" customHeight="1">
      <c r="A127" s="76"/>
      <c r="B127" s="117"/>
      <c r="C127" s="91">
        <v>4020</v>
      </c>
      <c r="D127" s="92" t="s">
        <v>105</v>
      </c>
      <c r="E127" s="97"/>
      <c r="F127" s="172">
        <v>126230</v>
      </c>
    </row>
    <row r="128" spans="1:6" s="12" customFormat="1" ht="19.5" customHeight="1">
      <c r="A128" s="76"/>
      <c r="B128" s="80"/>
      <c r="C128" s="99">
        <v>4040</v>
      </c>
      <c r="D128" s="64" t="s">
        <v>34</v>
      </c>
      <c r="E128" s="65"/>
      <c r="F128" s="66">
        <v>12670</v>
      </c>
    </row>
    <row r="129" spans="1:8" s="12" customFormat="1" ht="19.5" customHeight="1">
      <c r="A129" s="76"/>
      <c r="B129" s="80"/>
      <c r="C129" s="99">
        <v>4110</v>
      </c>
      <c r="D129" s="64" t="s">
        <v>36</v>
      </c>
      <c r="E129" s="65"/>
      <c r="F129" s="68">
        <v>30800</v>
      </c>
      <c r="H129" s="67"/>
    </row>
    <row r="130" spans="1:6" s="12" customFormat="1" ht="19.5" customHeight="1">
      <c r="A130" s="76"/>
      <c r="B130" s="80"/>
      <c r="C130" s="99">
        <v>4120</v>
      </c>
      <c r="D130" s="64" t="s">
        <v>38</v>
      </c>
      <c r="E130" s="65"/>
      <c r="F130" s="68">
        <v>4700</v>
      </c>
    </row>
    <row r="131" spans="1:6" s="12" customFormat="1" ht="19.5" customHeight="1">
      <c r="A131" s="76"/>
      <c r="B131" s="80"/>
      <c r="C131" s="99">
        <v>4170</v>
      </c>
      <c r="D131" s="64" t="s">
        <v>57</v>
      </c>
      <c r="E131" s="65"/>
      <c r="F131" s="66">
        <v>10000</v>
      </c>
    </row>
    <row r="132" spans="1:6" s="12" customFormat="1" ht="19.5" customHeight="1">
      <c r="A132" s="76"/>
      <c r="B132" s="80"/>
      <c r="C132" s="99">
        <v>4210</v>
      </c>
      <c r="D132" s="64" t="s">
        <v>26</v>
      </c>
      <c r="E132" s="65"/>
      <c r="F132" s="85">
        <v>12000</v>
      </c>
    </row>
    <row r="133" spans="1:6" s="12" customFormat="1" ht="19.5" customHeight="1">
      <c r="A133" s="76"/>
      <c r="B133" s="80"/>
      <c r="C133" s="99">
        <v>4260</v>
      </c>
      <c r="D133" s="64" t="s">
        <v>58</v>
      </c>
      <c r="E133" s="65"/>
      <c r="F133" s="85">
        <v>2800</v>
      </c>
    </row>
    <row r="134" spans="1:6" s="12" customFormat="1" ht="19.5" customHeight="1">
      <c r="A134" s="76"/>
      <c r="B134" s="80"/>
      <c r="C134" s="99">
        <v>4270</v>
      </c>
      <c r="D134" s="64" t="s">
        <v>59</v>
      </c>
      <c r="E134" s="65"/>
      <c r="F134" s="85">
        <v>800</v>
      </c>
    </row>
    <row r="135" spans="1:6" s="12" customFormat="1" ht="19.5" customHeight="1">
      <c r="A135" s="76"/>
      <c r="B135" s="80"/>
      <c r="C135" s="99">
        <v>4280</v>
      </c>
      <c r="D135" s="64" t="s">
        <v>60</v>
      </c>
      <c r="E135" s="65"/>
      <c r="F135" s="85">
        <v>200</v>
      </c>
    </row>
    <row r="136" spans="1:6" s="12" customFormat="1" ht="19.5" customHeight="1">
      <c r="A136" s="76"/>
      <c r="B136" s="80"/>
      <c r="C136" s="99">
        <v>4300</v>
      </c>
      <c r="D136" s="64" t="s">
        <v>20</v>
      </c>
      <c r="E136" s="65"/>
      <c r="F136" s="85">
        <v>11500</v>
      </c>
    </row>
    <row r="137" spans="1:6" s="12" customFormat="1" ht="19.5" customHeight="1">
      <c r="A137" s="76"/>
      <c r="B137" s="80"/>
      <c r="C137" s="99">
        <v>4350</v>
      </c>
      <c r="D137" s="64" t="s">
        <v>61</v>
      </c>
      <c r="E137" s="65"/>
      <c r="F137" s="85">
        <v>700</v>
      </c>
    </row>
    <row r="138" spans="1:6" s="12" customFormat="1" ht="32.25" customHeight="1">
      <c r="A138" s="76"/>
      <c r="B138" s="80"/>
      <c r="C138" s="91">
        <v>4370</v>
      </c>
      <c r="D138" s="92" t="s">
        <v>63</v>
      </c>
      <c r="E138" s="65"/>
      <c r="F138" s="98">
        <v>2800</v>
      </c>
    </row>
    <row r="139" spans="1:6" s="12" customFormat="1" ht="19.5" customHeight="1">
      <c r="A139" s="76"/>
      <c r="B139" s="80"/>
      <c r="C139" s="91">
        <v>4400</v>
      </c>
      <c r="D139" s="92" t="s">
        <v>64</v>
      </c>
      <c r="E139" s="65"/>
      <c r="F139" s="98">
        <v>3000</v>
      </c>
    </row>
    <row r="140" spans="1:6" s="12" customFormat="1" ht="19.5" customHeight="1">
      <c r="A140" s="76"/>
      <c r="B140" s="80"/>
      <c r="C140" s="99">
        <v>4410</v>
      </c>
      <c r="D140" s="64" t="s">
        <v>65</v>
      </c>
      <c r="E140" s="65"/>
      <c r="F140" s="85">
        <v>650</v>
      </c>
    </row>
    <row r="141" spans="1:6" s="12" customFormat="1" ht="19.5" customHeight="1">
      <c r="A141" s="76"/>
      <c r="B141" s="80"/>
      <c r="C141" s="99">
        <v>4430</v>
      </c>
      <c r="D141" s="64" t="s">
        <v>66</v>
      </c>
      <c r="E141" s="65"/>
      <c r="F141" s="85">
        <v>1300</v>
      </c>
    </row>
    <row r="142" spans="1:6" ht="30.75" customHeight="1">
      <c r="A142" s="73"/>
      <c r="B142" s="74"/>
      <c r="C142" s="91">
        <v>4440</v>
      </c>
      <c r="D142" s="92" t="s">
        <v>40</v>
      </c>
      <c r="E142" s="97"/>
      <c r="F142" s="98">
        <v>4400</v>
      </c>
    </row>
    <row r="143" spans="1:6" ht="19.5" customHeight="1">
      <c r="A143" s="73"/>
      <c r="B143" s="74"/>
      <c r="C143" s="91">
        <v>4480</v>
      </c>
      <c r="D143" s="92" t="s">
        <v>67</v>
      </c>
      <c r="E143" s="97"/>
      <c r="F143" s="98">
        <v>312</v>
      </c>
    </row>
    <row r="144" spans="1:6" ht="19.5" customHeight="1">
      <c r="A144" s="73"/>
      <c r="B144" s="74"/>
      <c r="C144" s="91">
        <v>4550</v>
      </c>
      <c r="D144" s="92" t="s">
        <v>106</v>
      </c>
      <c r="E144" s="97"/>
      <c r="F144" s="89">
        <v>1138</v>
      </c>
    </row>
    <row r="145" spans="1:6" ht="33.75" customHeight="1">
      <c r="A145" s="73"/>
      <c r="B145" s="74"/>
      <c r="C145" s="91">
        <v>4700</v>
      </c>
      <c r="D145" s="92" t="s">
        <v>71</v>
      </c>
      <c r="E145" s="97"/>
      <c r="F145" s="98">
        <v>1000</v>
      </c>
    </row>
    <row r="146" spans="1:6" ht="31.5" customHeight="1">
      <c r="A146" s="73"/>
      <c r="B146" s="74"/>
      <c r="C146" s="91">
        <v>4740</v>
      </c>
      <c r="D146" s="92" t="s">
        <v>72</v>
      </c>
      <c r="E146" s="97"/>
      <c r="F146" s="98">
        <v>1000</v>
      </c>
    </row>
    <row r="147" spans="1:6" ht="31.5" customHeight="1">
      <c r="A147" s="73"/>
      <c r="B147" s="74"/>
      <c r="C147" s="90">
        <v>4750</v>
      </c>
      <c r="D147" s="33" t="s">
        <v>73</v>
      </c>
      <c r="E147" s="48"/>
      <c r="F147" s="35">
        <v>6000</v>
      </c>
    </row>
    <row r="148" spans="1:6" ht="3.75" customHeight="1">
      <c r="A148" s="112"/>
      <c r="B148" s="113"/>
      <c r="C148" s="114"/>
      <c r="D148" s="59"/>
      <c r="E148" s="60"/>
      <c r="F148" s="54"/>
    </row>
    <row r="149" spans="1:6" s="23" customFormat="1" ht="19.5" customHeight="1">
      <c r="A149" s="173">
        <v>750</v>
      </c>
      <c r="B149" s="71"/>
      <c r="C149" s="72"/>
      <c r="D149" s="20" t="s">
        <v>107</v>
      </c>
      <c r="E149" s="21">
        <f>E151+E159+E165+E204+E216+E223</f>
        <v>1999350</v>
      </c>
      <c r="F149" s="174">
        <f>F151+F159+F165+F204+F216+F223</f>
        <v>7615056</v>
      </c>
    </row>
    <row r="150" spans="1:6" ht="3.75" customHeight="1">
      <c r="A150" s="175"/>
      <c r="B150" s="74"/>
      <c r="C150" s="75"/>
      <c r="D150" s="27"/>
      <c r="E150" s="28"/>
      <c r="F150" s="29"/>
    </row>
    <row r="151" spans="1:6" s="147" customFormat="1" ht="19.5" customHeight="1">
      <c r="A151" s="175"/>
      <c r="B151" s="73">
        <v>75011</v>
      </c>
      <c r="C151" s="94"/>
      <c r="D151" s="27" t="s">
        <v>108</v>
      </c>
      <c r="E151" s="28">
        <f>SUM(E153:E157)</f>
        <v>182600</v>
      </c>
      <c r="F151" s="62">
        <f>SUM(F153:F157)</f>
        <v>915301</v>
      </c>
    </row>
    <row r="152" spans="1:6" ht="3.75" customHeight="1">
      <c r="A152" s="175"/>
      <c r="B152" s="74"/>
      <c r="C152" s="75"/>
      <c r="D152" s="33"/>
      <c r="E152" s="48"/>
      <c r="F152" s="49"/>
    </row>
    <row r="153" spans="1:6" ht="57.75" customHeight="1">
      <c r="A153" s="175"/>
      <c r="B153" s="74"/>
      <c r="C153" s="176">
        <v>2110</v>
      </c>
      <c r="D153" s="177" t="s">
        <v>18</v>
      </c>
      <c r="E153" s="178">
        <v>182600</v>
      </c>
      <c r="F153" s="179"/>
    </row>
    <row r="154" spans="1:8" s="12" customFormat="1" ht="19.5" customHeight="1">
      <c r="A154" s="76"/>
      <c r="B154" s="80"/>
      <c r="C154" s="136">
        <v>4010</v>
      </c>
      <c r="D154" s="82" t="s">
        <v>32</v>
      </c>
      <c r="E154" s="83"/>
      <c r="F154" s="180">
        <v>734366</v>
      </c>
      <c r="G154" s="67"/>
      <c r="H154" s="67"/>
    </row>
    <row r="155" spans="1:8" s="12" customFormat="1" ht="19.5" customHeight="1">
      <c r="A155" s="76"/>
      <c r="B155" s="80"/>
      <c r="C155" s="136">
        <v>4040</v>
      </c>
      <c r="D155" s="82" t="s">
        <v>34</v>
      </c>
      <c r="E155" s="83"/>
      <c r="F155" s="180">
        <v>47889</v>
      </c>
      <c r="G155" s="67"/>
      <c r="H155" s="67"/>
    </row>
    <row r="156" spans="1:8" s="12" customFormat="1" ht="19.5" customHeight="1">
      <c r="A156" s="76"/>
      <c r="B156" s="80"/>
      <c r="C156" s="99">
        <v>4110</v>
      </c>
      <c r="D156" s="64" t="s">
        <v>36</v>
      </c>
      <c r="E156" s="181"/>
      <c r="F156" s="68">
        <v>114568</v>
      </c>
      <c r="H156" s="67"/>
    </row>
    <row r="157" spans="1:6" s="12" customFormat="1" ht="19.5" customHeight="1">
      <c r="A157" s="76"/>
      <c r="B157" s="80"/>
      <c r="C157" s="182">
        <v>4120</v>
      </c>
      <c r="D157" s="56" t="s">
        <v>38</v>
      </c>
      <c r="E157" s="44"/>
      <c r="F157" s="183">
        <v>18478</v>
      </c>
    </row>
    <row r="158" spans="1:6" ht="3.75" customHeight="1">
      <c r="A158" s="73"/>
      <c r="B158" s="113"/>
      <c r="C158" s="184"/>
      <c r="D158" s="59"/>
      <c r="E158" s="60"/>
      <c r="F158" s="54"/>
    </row>
    <row r="159" spans="1:6" s="12" customFormat="1" ht="19.5" customHeight="1">
      <c r="A159" s="76"/>
      <c r="B159" s="185">
        <v>75019</v>
      </c>
      <c r="C159" s="185"/>
      <c r="D159" s="186" t="s">
        <v>109</v>
      </c>
      <c r="E159" s="187">
        <f>SUM(E161:E164)</f>
        <v>0</v>
      </c>
      <c r="F159" s="157">
        <f>SUM(F161:F164)</f>
        <v>244932</v>
      </c>
    </row>
    <row r="160" spans="1:6" s="12" customFormat="1" ht="3.75" customHeight="1">
      <c r="A160" s="76"/>
      <c r="B160" s="80"/>
      <c r="C160" s="80"/>
      <c r="D160" s="56"/>
      <c r="E160" s="44"/>
      <c r="F160" s="45"/>
    </row>
    <row r="161" spans="1:6" s="12" customFormat="1" ht="19.5" customHeight="1">
      <c r="A161" s="76"/>
      <c r="B161" s="80"/>
      <c r="C161" s="136">
        <v>3030</v>
      </c>
      <c r="D161" s="82" t="s">
        <v>88</v>
      </c>
      <c r="E161" s="83"/>
      <c r="F161" s="84">
        <v>230432</v>
      </c>
    </row>
    <row r="162" spans="1:6" s="12" customFormat="1" ht="19.5" customHeight="1">
      <c r="A162" s="76"/>
      <c r="B162" s="80"/>
      <c r="C162" s="182">
        <v>4210</v>
      </c>
      <c r="D162" s="56" t="s">
        <v>26</v>
      </c>
      <c r="E162" s="44"/>
      <c r="F162" s="45">
        <v>6500</v>
      </c>
    </row>
    <row r="163" spans="1:6" s="12" customFormat="1" ht="19.5" customHeight="1">
      <c r="A163" s="76"/>
      <c r="B163" s="80"/>
      <c r="C163" s="99">
        <v>4300</v>
      </c>
      <c r="D163" s="64" t="s">
        <v>20</v>
      </c>
      <c r="E163" s="181"/>
      <c r="F163" s="85">
        <v>7000</v>
      </c>
    </row>
    <row r="164" spans="1:6" s="147" customFormat="1" ht="19.5" customHeight="1">
      <c r="A164" s="73"/>
      <c r="B164" s="113"/>
      <c r="C164" s="184">
        <v>4410</v>
      </c>
      <c r="D164" s="59" t="s">
        <v>65</v>
      </c>
      <c r="E164" s="60"/>
      <c r="F164" s="54">
        <v>1000</v>
      </c>
    </row>
    <row r="165" spans="1:6" s="12" customFormat="1" ht="19.5" customHeight="1">
      <c r="A165" s="76"/>
      <c r="B165" s="77">
        <v>75020</v>
      </c>
      <c r="C165" s="185"/>
      <c r="D165" s="186" t="s">
        <v>110</v>
      </c>
      <c r="E165" s="188">
        <f>SUM(E167:E202)</f>
        <v>1766750</v>
      </c>
      <c r="F165" s="188">
        <f>SUM(F167:F202)</f>
        <v>6047868</v>
      </c>
    </row>
    <row r="166" spans="1:6" s="12" customFormat="1" ht="3.75" customHeight="1">
      <c r="A166" s="76"/>
      <c r="B166" s="117"/>
      <c r="C166" s="80"/>
      <c r="D166" s="56"/>
      <c r="E166" s="189"/>
      <c r="F166" s="45"/>
    </row>
    <row r="167" spans="1:7" s="12" customFormat="1" ht="19.5" customHeight="1">
      <c r="A167" s="76"/>
      <c r="B167" s="117"/>
      <c r="C167" s="190" t="s">
        <v>111</v>
      </c>
      <c r="D167" s="82" t="s">
        <v>112</v>
      </c>
      <c r="E167" s="191">
        <v>1469000</v>
      </c>
      <c r="F167" s="84"/>
      <c r="G167" s="192"/>
    </row>
    <row r="168" spans="1:6" s="12" customFormat="1" ht="19.5" customHeight="1">
      <c r="A168" s="76"/>
      <c r="B168" s="117"/>
      <c r="C168" s="63" t="s">
        <v>43</v>
      </c>
      <c r="D168" s="64" t="s">
        <v>44</v>
      </c>
      <c r="E168" s="65">
        <v>13000</v>
      </c>
      <c r="F168" s="85"/>
    </row>
    <row r="169" spans="1:6" ht="90" hidden="1" outlineLevel="1">
      <c r="A169" s="76"/>
      <c r="B169" s="117"/>
      <c r="C169" s="86" t="s">
        <v>45</v>
      </c>
      <c r="D169" s="123" t="s">
        <v>82</v>
      </c>
      <c r="E169" s="88"/>
      <c r="F169" s="89"/>
    </row>
    <row r="170" spans="1:6" s="12" customFormat="1" ht="19.5" customHeight="1" collapsed="1">
      <c r="A170" s="73"/>
      <c r="B170" s="117"/>
      <c r="C170" s="63" t="s">
        <v>113</v>
      </c>
      <c r="D170" s="64" t="s">
        <v>114</v>
      </c>
      <c r="E170" s="65">
        <v>1000</v>
      </c>
      <c r="F170" s="85"/>
    </row>
    <row r="171" spans="1:6" s="12" customFormat="1" ht="12.75" customHeight="1" hidden="1" outlineLevel="1">
      <c r="A171" s="76"/>
      <c r="B171" s="117"/>
      <c r="C171" s="63" t="s">
        <v>115</v>
      </c>
      <c r="D171" s="64" t="s">
        <v>116</v>
      </c>
      <c r="E171" s="65"/>
      <c r="F171" s="85"/>
    </row>
    <row r="172" spans="1:6" s="12" customFormat="1" ht="12.75" customHeight="1" hidden="1" outlineLevel="1">
      <c r="A172" s="76"/>
      <c r="B172" s="117"/>
      <c r="C172" s="193" t="s">
        <v>49</v>
      </c>
      <c r="D172" s="194" t="s">
        <v>50</v>
      </c>
      <c r="E172" s="195"/>
      <c r="F172" s="196"/>
    </row>
    <row r="173" spans="1:6" s="12" customFormat="1" ht="19.5" customHeight="1" collapsed="1">
      <c r="A173" s="76"/>
      <c r="B173" s="117"/>
      <c r="C173" s="197" t="s">
        <v>51</v>
      </c>
      <c r="D173" s="198" t="s">
        <v>52</v>
      </c>
      <c r="E173" s="199">
        <v>10000</v>
      </c>
      <c r="F173" s="200"/>
    </row>
    <row r="174" spans="1:6" s="12" customFormat="1" ht="61.5" customHeight="1">
      <c r="A174" s="76"/>
      <c r="B174" s="117"/>
      <c r="C174" s="201" t="s">
        <v>117</v>
      </c>
      <c r="D174" s="198" t="s">
        <v>118</v>
      </c>
      <c r="E174" s="202">
        <v>273750</v>
      </c>
      <c r="F174" s="203"/>
    </row>
    <row r="175" spans="1:6" ht="31.5">
      <c r="A175" s="73"/>
      <c r="B175" s="75"/>
      <c r="C175" s="57" t="s">
        <v>29</v>
      </c>
      <c r="D175" s="204" t="s">
        <v>30</v>
      </c>
      <c r="E175" s="205"/>
      <c r="F175" s="134">
        <v>10000</v>
      </c>
    </row>
    <row r="176" spans="1:8" s="12" customFormat="1" ht="19.5" customHeight="1">
      <c r="A176" s="76"/>
      <c r="B176" s="80"/>
      <c r="C176" s="63" t="s">
        <v>31</v>
      </c>
      <c r="D176" s="64" t="s">
        <v>32</v>
      </c>
      <c r="E176" s="65"/>
      <c r="F176" s="66">
        <v>3108233</v>
      </c>
      <c r="G176" s="67"/>
      <c r="H176" s="67"/>
    </row>
    <row r="177" spans="1:6" s="12" customFormat="1" ht="19.5" customHeight="1">
      <c r="A177" s="76"/>
      <c r="B177" s="80"/>
      <c r="C177" s="63" t="s">
        <v>33</v>
      </c>
      <c r="D177" s="64" t="s">
        <v>34</v>
      </c>
      <c r="E177" s="65"/>
      <c r="F177" s="66">
        <v>177909</v>
      </c>
    </row>
    <row r="178" spans="1:8" s="12" customFormat="1" ht="19.5" customHeight="1">
      <c r="A178" s="76"/>
      <c r="B178" s="80"/>
      <c r="C178" s="63" t="s">
        <v>35</v>
      </c>
      <c r="D178" s="64" t="s">
        <v>36</v>
      </c>
      <c r="E178" s="65"/>
      <c r="F178" s="68">
        <v>463042</v>
      </c>
      <c r="H178" s="67"/>
    </row>
    <row r="179" spans="1:6" s="12" customFormat="1" ht="19.5" customHeight="1">
      <c r="A179" s="76"/>
      <c r="B179" s="80"/>
      <c r="C179" s="63" t="s">
        <v>37</v>
      </c>
      <c r="D179" s="64" t="s">
        <v>38</v>
      </c>
      <c r="E179" s="65"/>
      <c r="F179" s="68">
        <v>74684</v>
      </c>
    </row>
    <row r="180" spans="1:6" s="12" customFormat="1" ht="19.5" customHeight="1">
      <c r="A180" s="76"/>
      <c r="B180" s="80"/>
      <c r="C180" s="63" t="s">
        <v>119</v>
      </c>
      <c r="D180" s="64" t="s">
        <v>57</v>
      </c>
      <c r="E180" s="65"/>
      <c r="F180" s="66">
        <v>14000</v>
      </c>
    </row>
    <row r="181" spans="1:6" s="12" customFormat="1" ht="19.5" customHeight="1">
      <c r="A181" s="76"/>
      <c r="B181" s="80"/>
      <c r="C181" s="63" t="s">
        <v>120</v>
      </c>
      <c r="D181" s="64" t="s">
        <v>57</v>
      </c>
      <c r="E181" s="65"/>
      <c r="F181" s="66">
        <v>127500</v>
      </c>
    </row>
    <row r="182" spans="1:6" s="12" customFormat="1" ht="19.5" customHeight="1">
      <c r="A182" s="76"/>
      <c r="B182" s="80"/>
      <c r="C182" s="63" t="s">
        <v>121</v>
      </c>
      <c r="D182" s="64" t="s">
        <v>57</v>
      </c>
      <c r="E182" s="65"/>
      <c r="F182" s="66">
        <v>22500</v>
      </c>
    </row>
    <row r="183" spans="1:6" s="12" customFormat="1" ht="19.5" customHeight="1">
      <c r="A183" s="76"/>
      <c r="B183" s="80"/>
      <c r="C183" s="63" t="s">
        <v>25</v>
      </c>
      <c r="D183" s="64" t="s">
        <v>26</v>
      </c>
      <c r="E183" s="65"/>
      <c r="F183" s="85">
        <v>606000</v>
      </c>
    </row>
    <row r="184" spans="1:6" s="12" customFormat="1" ht="19.5" customHeight="1">
      <c r="A184" s="76"/>
      <c r="B184" s="80"/>
      <c r="C184" s="63" t="s">
        <v>89</v>
      </c>
      <c r="D184" s="64" t="s">
        <v>58</v>
      </c>
      <c r="E184" s="65"/>
      <c r="F184" s="85">
        <v>100000</v>
      </c>
    </row>
    <row r="185" spans="1:6" s="12" customFormat="1" ht="19.5" customHeight="1">
      <c r="A185" s="76"/>
      <c r="B185" s="80"/>
      <c r="C185" s="63" t="s">
        <v>90</v>
      </c>
      <c r="D185" s="64" t="s">
        <v>59</v>
      </c>
      <c r="E185" s="65"/>
      <c r="F185" s="85">
        <v>235000</v>
      </c>
    </row>
    <row r="186" spans="1:6" s="12" customFormat="1" ht="19.5" customHeight="1">
      <c r="A186" s="76"/>
      <c r="B186" s="80"/>
      <c r="C186" s="63" t="s">
        <v>122</v>
      </c>
      <c r="D186" s="64" t="s">
        <v>60</v>
      </c>
      <c r="E186" s="65"/>
      <c r="F186" s="85">
        <v>1700</v>
      </c>
    </row>
    <row r="187" spans="1:6" s="12" customFormat="1" ht="19.5" customHeight="1">
      <c r="A187" s="76"/>
      <c r="B187" s="80"/>
      <c r="C187" s="63" t="s">
        <v>19</v>
      </c>
      <c r="D187" s="64" t="s">
        <v>20</v>
      </c>
      <c r="E187" s="65"/>
      <c r="F187" s="85">
        <v>599800</v>
      </c>
    </row>
    <row r="188" spans="1:6" s="12" customFormat="1" ht="19.5" customHeight="1">
      <c r="A188" s="76"/>
      <c r="B188" s="80"/>
      <c r="C188" s="63" t="s">
        <v>123</v>
      </c>
      <c r="D188" s="64" t="s">
        <v>20</v>
      </c>
      <c r="E188" s="65"/>
      <c r="F188" s="85">
        <v>146250</v>
      </c>
    </row>
    <row r="189" spans="1:6" s="12" customFormat="1" ht="19.5" customHeight="1">
      <c r="A189" s="76"/>
      <c r="B189" s="80"/>
      <c r="C189" s="63" t="s">
        <v>124</v>
      </c>
      <c r="D189" s="64" t="s">
        <v>20</v>
      </c>
      <c r="E189" s="65"/>
      <c r="F189" s="85">
        <v>42750</v>
      </c>
    </row>
    <row r="190" spans="1:6" s="12" customFormat="1" ht="19.5" customHeight="1">
      <c r="A190" s="76"/>
      <c r="B190" s="80"/>
      <c r="C190" s="63" t="s">
        <v>125</v>
      </c>
      <c r="D190" s="64" t="s">
        <v>61</v>
      </c>
      <c r="E190" s="65"/>
      <c r="F190" s="85">
        <v>10000</v>
      </c>
    </row>
    <row r="191" spans="1:6" s="12" customFormat="1" ht="31.5" customHeight="1">
      <c r="A191" s="76"/>
      <c r="B191" s="80"/>
      <c r="C191" s="86" t="s">
        <v>126</v>
      </c>
      <c r="D191" s="64" t="s">
        <v>62</v>
      </c>
      <c r="E191" s="65"/>
      <c r="F191" s="98">
        <v>14000</v>
      </c>
    </row>
    <row r="192" spans="1:6" s="12" customFormat="1" ht="32.25" customHeight="1">
      <c r="A192" s="76"/>
      <c r="B192" s="80"/>
      <c r="C192" s="86" t="s">
        <v>127</v>
      </c>
      <c r="D192" s="64" t="s">
        <v>63</v>
      </c>
      <c r="E192" s="65"/>
      <c r="F192" s="98">
        <v>60000</v>
      </c>
    </row>
    <row r="193" spans="1:6" s="12" customFormat="1" ht="32.25" customHeight="1">
      <c r="A193" s="76"/>
      <c r="B193" s="80"/>
      <c r="C193" s="86" t="s">
        <v>128</v>
      </c>
      <c r="D193" s="64" t="s">
        <v>129</v>
      </c>
      <c r="E193" s="65"/>
      <c r="F193" s="98">
        <v>2000</v>
      </c>
    </row>
    <row r="194" spans="1:6" s="12" customFormat="1" ht="19.5" customHeight="1">
      <c r="A194" s="76"/>
      <c r="B194" s="80"/>
      <c r="C194" s="63" t="s">
        <v>130</v>
      </c>
      <c r="D194" s="64" t="s">
        <v>65</v>
      </c>
      <c r="E194" s="65"/>
      <c r="F194" s="85">
        <v>20000</v>
      </c>
    </row>
    <row r="195" spans="1:6" s="12" customFormat="1" ht="19.5" customHeight="1">
      <c r="A195" s="76"/>
      <c r="B195" s="80"/>
      <c r="C195" s="63" t="s">
        <v>131</v>
      </c>
      <c r="D195" s="64" t="s">
        <v>132</v>
      </c>
      <c r="E195" s="65"/>
      <c r="F195" s="85">
        <v>20000</v>
      </c>
    </row>
    <row r="196" spans="1:6" s="12" customFormat="1" ht="19.5" customHeight="1">
      <c r="A196" s="76"/>
      <c r="B196" s="80"/>
      <c r="C196" s="63" t="s">
        <v>133</v>
      </c>
      <c r="D196" s="64" t="s">
        <v>66</v>
      </c>
      <c r="E196" s="65"/>
      <c r="F196" s="85">
        <v>9000</v>
      </c>
    </row>
    <row r="197" spans="1:6" s="12" customFormat="1" ht="19.5" customHeight="1">
      <c r="A197" s="76"/>
      <c r="B197" s="80"/>
      <c r="C197" s="63" t="s">
        <v>134</v>
      </c>
      <c r="D197" s="64" t="s">
        <v>68</v>
      </c>
      <c r="E197" s="65"/>
      <c r="F197" s="85">
        <v>500</v>
      </c>
    </row>
    <row r="198" spans="1:6" ht="31.5" customHeight="1">
      <c r="A198" s="73"/>
      <c r="B198" s="74"/>
      <c r="C198" s="86" t="s">
        <v>135</v>
      </c>
      <c r="D198" s="92" t="s">
        <v>70</v>
      </c>
      <c r="E198" s="97"/>
      <c r="F198" s="98">
        <v>5000</v>
      </c>
    </row>
    <row r="199" spans="1:6" ht="31.5" customHeight="1">
      <c r="A199" s="73"/>
      <c r="B199" s="74"/>
      <c r="C199" s="86" t="s">
        <v>100</v>
      </c>
      <c r="D199" s="92" t="s">
        <v>71</v>
      </c>
      <c r="E199" s="97"/>
      <c r="F199" s="98">
        <v>18000</v>
      </c>
    </row>
    <row r="200" spans="1:6" ht="31.5" customHeight="1">
      <c r="A200" s="73"/>
      <c r="B200" s="74"/>
      <c r="C200" s="86" t="s">
        <v>136</v>
      </c>
      <c r="D200" s="92" t="s">
        <v>72</v>
      </c>
      <c r="E200" s="97"/>
      <c r="F200" s="98">
        <v>20000</v>
      </c>
    </row>
    <row r="201" spans="1:6" ht="31.5" customHeight="1">
      <c r="A201" s="73"/>
      <c r="B201" s="74"/>
      <c r="C201" s="86" t="s">
        <v>137</v>
      </c>
      <c r="D201" s="92" t="s">
        <v>73</v>
      </c>
      <c r="E201" s="97"/>
      <c r="F201" s="98">
        <v>40000</v>
      </c>
    </row>
    <row r="202" spans="1:6" ht="31.5" customHeight="1">
      <c r="A202" s="484"/>
      <c r="B202" s="74"/>
      <c r="C202" s="132" t="s">
        <v>138</v>
      </c>
      <c r="D202" s="33" t="s">
        <v>75</v>
      </c>
      <c r="E202" s="48"/>
      <c r="F202" s="35">
        <v>100000</v>
      </c>
    </row>
    <row r="203" spans="1:6" ht="3.75" customHeight="1">
      <c r="A203" s="484"/>
      <c r="B203" s="113"/>
      <c r="C203" s="206"/>
      <c r="D203" s="59"/>
      <c r="E203" s="60"/>
      <c r="F203" s="54"/>
    </row>
    <row r="204" spans="1:6" s="12" customFormat="1" ht="19.5" customHeight="1">
      <c r="A204" s="484"/>
      <c r="B204" s="185">
        <v>75045</v>
      </c>
      <c r="C204" s="207"/>
      <c r="D204" s="186" t="s">
        <v>139</v>
      </c>
      <c r="E204" s="187">
        <f>SUM(E206:E214)</f>
        <v>50000</v>
      </c>
      <c r="F204" s="116">
        <f>SUM(F206:F214)</f>
        <v>50000</v>
      </c>
    </row>
    <row r="205" spans="1:6" ht="3.75" customHeight="1">
      <c r="A205" s="484"/>
      <c r="B205" s="74"/>
      <c r="C205" s="208"/>
      <c r="D205" s="33"/>
      <c r="E205" s="48"/>
      <c r="F205" s="49"/>
    </row>
    <row r="206" spans="1:6" ht="59.25" customHeight="1">
      <c r="A206" s="209"/>
      <c r="B206" s="74"/>
      <c r="C206" s="90">
        <v>2110</v>
      </c>
      <c r="D206" s="210" t="s">
        <v>18</v>
      </c>
      <c r="E206" s="34">
        <v>50000</v>
      </c>
      <c r="F206" s="49"/>
    </row>
    <row r="207" spans="1:8" s="12" customFormat="1" ht="19.5" customHeight="1">
      <c r="A207" s="211"/>
      <c r="B207" s="153"/>
      <c r="C207" s="99">
        <v>4110</v>
      </c>
      <c r="D207" s="64" t="s">
        <v>36</v>
      </c>
      <c r="E207" s="65"/>
      <c r="F207" s="68">
        <v>2000</v>
      </c>
      <c r="G207" s="67"/>
      <c r="H207" s="67"/>
    </row>
    <row r="208" spans="1:6" s="12" customFormat="1" ht="19.5" customHeight="1">
      <c r="A208" s="211"/>
      <c r="B208" s="80"/>
      <c r="C208" s="99">
        <v>4120</v>
      </c>
      <c r="D208" s="64" t="s">
        <v>38</v>
      </c>
      <c r="E208" s="65"/>
      <c r="F208" s="68">
        <v>300</v>
      </c>
    </row>
    <row r="209" spans="1:8" s="12" customFormat="1" ht="19.5" customHeight="1">
      <c r="A209" s="211"/>
      <c r="B209" s="80"/>
      <c r="C209" s="99">
        <v>4170</v>
      </c>
      <c r="D209" s="64" t="s">
        <v>57</v>
      </c>
      <c r="E209" s="65"/>
      <c r="F209" s="66">
        <v>22000</v>
      </c>
      <c r="H209" s="67"/>
    </row>
    <row r="210" spans="1:6" s="12" customFormat="1" ht="19.5" customHeight="1">
      <c r="A210" s="211"/>
      <c r="B210" s="80"/>
      <c r="C210" s="99">
        <v>4210</v>
      </c>
      <c r="D210" s="64" t="s">
        <v>26</v>
      </c>
      <c r="E210" s="65"/>
      <c r="F210" s="85">
        <v>2300</v>
      </c>
    </row>
    <row r="211" spans="1:6" s="12" customFormat="1" ht="12.75" customHeight="1" hidden="1" outlineLevel="1">
      <c r="A211" s="211"/>
      <c r="B211" s="80"/>
      <c r="C211" s="63" t="s">
        <v>90</v>
      </c>
      <c r="D211" s="64" t="s">
        <v>59</v>
      </c>
      <c r="E211" s="65"/>
      <c r="F211" s="85"/>
    </row>
    <row r="212" spans="1:6" s="12" customFormat="1" ht="19.5" customHeight="1" collapsed="1">
      <c r="A212" s="211"/>
      <c r="B212" s="80"/>
      <c r="C212" s="99">
        <v>4280</v>
      </c>
      <c r="D212" s="64" t="s">
        <v>60</v>
      </c>
      <c r="E212" s="65"/>
      <c r="F212" s="85">
        <v>2400</v>
      </c>
    </row>
    <row r="213" spans="1:6" s="12" customFormat="1" ht="19.5" customHeight="1">
      <c r="A213" s="211"/>
      <c r="B213" s="80"/>
      <c r="C213" s="99">
        <v>4300</v>
      </c>
      <c r="D213" s="64" t="s">
        <v>20</v>
      </c>
      <c r="E213" s="65"/>
      <c r="F213" s="85">
        <v>21000</v>
      </c>
    </row>
    <row r="214" spans="1:6" s="12" customFormat="1" ht="47.25" hidden="1" outlineLevel="1">
      <c r="A214" s="211"/>
      <c r="B214" s="80"/>
      <c r="C214" s="208">
        <v>4740</v>
      </c>
      <c r="D214" s="33" t="s">
        <v>72</v>
      </c>
      <c r="E214" s="44"/>
      <c r="F214" s="35"/>
    </row>
    <row r="215" spans="1:6" ht="12.75" customHeight="1" hidden="1" outlineLevel="1">
      <c r="A215" s="209"/>
      <c r="B215" s="113"/>
      <c r="C215" s="184"/>
      <c r="D215" s="59"/>
      <c r="E215" s="60"/>
      <c r="F215" s="54"/>
    </row>
    <row r="216" spans="1:6" ht="30.75" customHeight="1" collapsed="1">
      <c r="A216" s="209"/>
      <c r="B216" s="212">
        <v>75075</v>
      </c>
      <c r="C216" s="148"/>
      <c r="D216" s="213" t="s">
        <v>140</v>
      </c>
      <c r="E216" s="151">
        <f>SUM(E218:E221)</f>
        <v>0</v>
      </c>
      <c r="F216" s="152">
        <f>SUM(F218:F221)</f>
        <v>205800</v>
      </c>
    </row>
    <row r="217" spans="1:6" ht="3.75" customHeight="1">
      <c r="A217" s="209"/>
      <c r="B217" s="74"/>
      <c r="C217" s="74"/>
      <c r="D217" s="33"/>
      <c r="E217" s="34"/>
      <c r="F217" s="35"/>
    </row>
    <row r="218" spans="1:6" ht="63">
      <c r="A218" s="209"/>
      <c r="B218" s="74"/>
      <c r="C218" s="214">
        <v>2329</v>
      </c>
      <c r="D218" s="101" t="s">
        <v>141</v>
      </c>
      <c r="E218" s="178"/>
      <c r="F218" s="103">
        <v>125000</v>
      </c>
    </row>
    <row r="219" spans="1:8" ht="19.5" customHeight="1">
      <c r="A219" s="209"/>
      <c r="B219" s="74"/>
      <c r="C219" s="214">
        <v>4170</v>
      </c>
      <c r="D219" s="101" t="s">
        <v>57</v>
      </c>
      <c r="E219" s="102"/>
      <c r="F219" s="215">
        <v>5500</v>
      </c>
      <c r="H219" s="216"/>
    </row>
    <row r="220" spans="1:6" s="12" customFormat="1" ht="19.5" customHeight="1">
      <c r="A220" s="211"/>
      <c r="B220" s="80"/>
      <c r="C220" s="113">
        <v>4210</v>
      </c>
      <c r="D220" s="59" t="s">
        <v>26</v>
      </c>
      <c r="E220" s="60"/>
      <c r="F220" s="54">
        <v>11500</v>
      </c>
    </row>
    <row r="221" spans="1:6" s="12" customFormat="1" ht="19.5" customHeight="1">
      <c r="A221" s="211"/>
      <c r="B221" s="80"/>
      <c r="C221" s="217" t="s">
        <v>19</v>
      </c>
      <c r="D221" s="56" t="s">
        <v>20</v>
      </c>
      <c r="E221" s="44"/>
      <c r="F221" s="45">
        <v>63800</v>
      </c>
    </row>
    <row r="222" spans="1:6" ht="3.75" customHeight="1">
      <c r="A222" s="209"/>
      <c r="B222" s="113"/>
      <c r="C222" s="184"/>
      <c r="D222" s="59"/>
      <c r="E222" s="60"/>
      <c r="F222" s="54"/>
    </row>
    <row r="223" spans="1:6" ht="19.5" customHeight="1">
      <c r="A223" s="209"/>
      <c r="B223" s="148">
        <v>75095</v>
      </c>
      <c r="C223" s="148"/>
      <c r="D223" s="213" t="s">
        <v>142</v>
      </c>
      <c r="E223" s="218">
        <f>SUM(E225:E230)</f>
        <v>0</v>
      </c>
      <c r="F223" s="218">
        <f>SUM(F225:F230)</f>
        <v>151155</v>
      </c>
    </row>
    <row r="224" spans="1:6" ht="3.75" customHeight="1">
      <c r="A224" s="209"/>
      <c r="B224" s="74"/>
      <c r="C224" s="74"/>
      <c r="D224" s="33"/>
      <c r="E224" s="219"/>
      <c r="F224" s="49"/>
    </row>
    <row r="225" spans="1:6" ht="63">
      <c r="A225" s="209"/>
      <c r="B225" s="74"/>
      <c r="C225" s="214">
        <v>2900</v>
      </c>
      <c r="D225" s="101" t="s">
        <v>143</v>
      </c>
      <c r="E225" s="220"/>
      <c r="F225" s="103">
        <v>5700</v>
      </c>
    </row>
    <row r="226" spans="1:8" ht="19.5" customHeight="1">
      <c r="A226" s="209"/>
      <c r="B226" s="74"/>
      <c r="C226" s="214">
        <v>4170</v>
      </c>
      <c r="D226" s="101" t="s">
        <v>57</v>
      </c>
      <c r="E226" s="221"/>
      <c r="F226" s="215">
        <v>4000</v>
      </c>
      <c r="H226" s="216"/>
    </row>
    <row r="227" spans="1:6" s="12" customFormat="1" ht="19.5" customHeight="1">
      <c r="A227" s="211"/>
      <c r="B227" s="80"/>
      <c r="C227" s="136">
        <v>4210</v>
      </c>
      <c r="D227" s="82" t="s">
        <v>26</v>
      </c>
      <c r="E227" s="222"/>
      <c r="F227" s="84">
        <v>2050</v>
      </c>
    </row>
    <row r="228" spans="1:6" s="12" customFormat="1" ht="19.5" customHeight="1">
      <c r="A228" s="211"/>
      <c r="B228" s="80"/>
      <c r="C228" s="223">
        <v>4300</v>
      </c>
      <c r="D228" s="224" t="s">
        <v>20</v>
      </c>
      <c r="E228" s="225"/>
      <c r="F228" s="226">
        <v>55000</v>
      </c>
    </row>
    <row r="229" spans="1:6" s="12" customFormat="1" ht="12.75" customHeight="1" hidden="1" outlineLevel="1">
      <c r="A229" s="211"/>
      <c r="B229" s="80"/>
      <c r="C229" s="99">
        <v>4430</v>
      </c>
      <c r="D229" s="64" t="s">
        <v>66</v>
      </c>
      <c r="E229" s="227"/>
      <c r="F229" s="85"/>
    </row>
    <row r="230" spans="1:6" ht="31.5" customHeight="1" collapsed="1">
      <c r="A230" s="209"/>
      <c r="B230" s="74"/>
      <c r="C230" s="208">
        <v>4440</v>
      </c>
      <c r="D230" s="33" t="s">
        <v>40</v>
      </c>
      <c r="E230" s="219"/>
      <c r="F230" s="35">
        <v>84405</v>
      </c>
    </row>
    <row r="231" spans="1:6" ht="3.75" customHeight="1">
      <c r="A231" s="228"/>
      <c r="B231" s="113"/>
      <c r="C231" s="184"/>
      <c r="D231" s="59"/>
      <c r="E231" s="229"/>
      <c r="F231" s="54"/>
    </row>
    <row r="232" spans="1:6" s="144" customFormat="1" ht="32.25" customHeight="1">
      <c r="A232" s="230">
        <v>754</v>
      </c>
      <c r="B232" s="139"/>
      <c r="C232" s="139"/>
      <c r="D232" s="141" t="s">
        <v>144</v>
      </c>
      <c r="E232" s="231">
        <f>SUM(E234+E238+E276+E281)</f>
        <v>5740002</v>
      </c>
      <c r="F232" s="232">
        <f>SUM(F234+F238+F276+F281)</f>
        <v>5844852</v>
      </c>
    </row>
    <row r="233" spans="1:6" ht="3.75" customHeight="1">
      <c r="A233" s="94"/>
      <c r="B233" s="74"/>
      <c r="C233" s="74"/>
      <c r="D233" s="27"/>
      <c r="E233" s="31"/>
      <c r="F233" s="32"/>
    </row>
    <row r="234" spans="1:6" s="234" customFormat="1" ht="19.5" customHeight="1">
      <c r="A234" s="94"/>
      <c r="B234" s="73">
        <v>75405</v>
      </c>
      <c r="C234" s="73"/>
      <c r="D234" s="27" t="s">
        <v>145</v>
      </c>
      <c r="E234" s="31">
        <f>SUM(E236:E236)</f>
        <v>0</v>
      </c>
      <c r="F234" s="233">
        <f>SUM(F236:F236)</f>
        <v>80000</v>
      </c>
    </row>
    <row r="235" spans="1:6" ht="3.75" customHeight="1">
      <c r="A235" s="94"/>
      <c r="B235" s="74"/>
      <c r="C235" s="74"/>
      <c r="D235" s="27"/>
      <c r="E235" s="31"/>
      <c r="F235" s="32"/>
    </row>
    <row r="236" spans="1:6" ht="47.25">
      <c r="A236" s="94"/>
      <c r="B236" s="74"/>
      <c r="C236" s="74">
        <v>6170</v>
      </c>
      <c r="D236" s="33" t="s">
        <v>146</v>
      </c>
      <c r="E236" s="34"/>
      <c r="F236" s="35">
        <v>80000</v>
      </c>
    </row>
    <row r="237" spans="1:6" ht="3.75" customHeight="1">
      <c r="A237" s="94"/>
      <c r="B237" s="74"/>
      <c r="C237" s="74"/>
      <c r="D237" s="27"/>
      <c r="E237" s="31"/>
      <c r="F237" s="32"/>
    </row>
    <row r="238" spans="1:6" ht="33" customHeight="1">
      <c r="A238" s="94"/>
      <c r="B238" s="212">
        <v>75411</v>
      </c>
      <c r="C238" s="212"/>
      <c r="D238" s="235" t="s">
        <v>147</v>
      </c>
      <c r="E238" s="236">
        <f>SUM(E240:E274)</f>
        <v>5732860</v>
      </c>
      <c r="F238" s="237">
        <f>SUM(F240:F274)</f>
        <v>5752710</v>
      </c>
    </row>
    <row r="239" spans="1:6" ht="3.75" customHeight="1">
      <c r="A239" s="94"/>
      <c r="B239" s="74"/>
      <c r="C239" s="74"/>
      <c r="D239" s="33"/>
      <c r="E239" s="28"/>
      <c r="F239" s="29"/>
    </row>
    <row r="240" spans="1:6" ht="60" customHeight="1">
      <c r="A240" s="94"/>
      <c r="B240" s="74"/>
      <c r="C240" s="25" t="s">
        <v>17</v>
      </c>
      <c r="D240" s="210" t="s">
        <v>18</v>
      </c>
      <c r="E240" s="34">
        <v>4932710</v>
      </c>
      <c r="F240" s="29"/>
    </row>
    <row r="241" spans="1:6" ht="60" customHeight="1">
      <c r="A241" s="94"/>
      <c r="B241" s="75"/>
      <c r="C241" s="238" t="s">
        <v>85</v>
      </c>
      <c r="D241" s="239" t="s">
        <v>86</v>
      </c>
      <c r="E241" s="240">
        <v>150</v>
      </c>
      <c r="F241" s="241"/>
    </row>
    <row r="242" spans="1:6" ht="70.5" customHeight="1">
      <c r="A242" s="94"/>
      <c r="B242" s="75"/>
      <c r="C242" s="238" t="s">
        <v>148</v>
      </c>
      <c r="D242" s="239" t="s">
        <v>149</v>
      </c>
      <c r="E242" s="240">
        <v>800000</v>
      </c>
      <c r="F242" s="241"/>
    </row>
    <row r="243" spans="1:6" ht="19.5" customHeight="1">
      <c r="A243" s="94"/>
      <c r="B243" s="75"/>
      <c r="C243" s="242" t="s">
        <v>87</v>
      </c>
      <c r="D243" s="243" t="s">
        <v>88</v>
      </c>
      <c r="E243" s="244"/>
      <c r="F243" s="245">
        <v>640</v>
      </c>
    </row>
    <row r="244" spans="1:6" ht="31.5" customHeight="1">
      <c r="A244" s="94"/>
      <c r="B244" s="74"/>
      <c r="C244" s="36" t="s">
        <v>150</v>
      </c>
      <c r="D244" s="59" t="s">
        <v>151</v>
      </c>
      <c r="E244" s="246"/>
      <c r="F244" s="39">
        <v>332000</v>
      </c>
    </row>
    <row r="245" spans="1:8" s="12" customFormat="1" ht="19.5" customHeight="1">
      <c r="A245" s="77"/>
      <c r="B245" s="80"/>
      <c r="C245" s="63" t="s">
        <v>31</v>
      </c>
      <c r="D245" s="64" t="s">
        <v>32</v>
      </c>
      <c r="E245" s="130"/>
      <c r="F245" s="66">
        <v>23000</v>
      </c>
      <c r="G245" s="67"/>
      <c r="H245" s="67"/>
    </row>
    <row r="246" spans="1:6" s="12" customFormat="1" ht="19.5" customHeight="1">
      <c r="A246" s="77"/>
      <c r="B246" s="80"/>
      <c r="C246" s="63" t="s">
        <v>33</v>
      </c>
      <c r="D246" s="64" t="s">
        <v>34</v>
      </c>
      <c r="E246" s="130"/>
      <c r="F246" s="66">
        <v>794</v>
      </c>
    </row>
    <row r="247" spans="1:6" ht="31.5" customHeight="1">
      <c r="A247" s="94"/>
      <c r="B247" s="74"/>
      <c r="C247" s="86" t="s">
        <v>152</v>
      </c>
      <c r="D247" s="87" t="s">
        <v>153</v>
      </c>
      <c r="E247" s="247"/>
      <c r="F247" s="172">
        <v>3410942</v>
      </c>
    </row>
    <row r="248" spans="1:6" ht="30.75" customHeight="1">
      <c r="A248" s="94"/>
      <c r="B248" s="74"/>
      <c r="C248" s="86" t="s">
        <v>154</v>
      </c>
      <c r="D248" s="87" t="s">
        <v>155</v>
      </c>
      <c r="E248" s="247"/>
      <c r="F248" s="172">
        <v>248612</v>
      </c>
    </row>
    <row r="249" spans="1:6" ht="32.25" customHeight="1">
      <c r="A249" s="209"/>
      <c r="B249" s="74"/>
      <c r="C249" s="86" t="s">
        <v>156</v>
      </c>
      <c r="D249" s="87" t="s">
        <v>157</v>
      </c>
      <c r="E249" s="247"/>
      <c r="F249" s="172">
        <v>285149</v>
      </c>
    </row>
    <row r="250" spans="1:6" ht="46.5" customHeight="1">
      <c r="A250" s="209"/>
      <c r="B250" s="74"/>
      <c r="C250" s="86" t="s">
        <v>158</v>
      </c>
      <c r="D250" s="87" t="s">
        <v>159</v>
      </c>
      <c r="E250" s="247"/>
      <c r="F250" s="172">
        <v>24587</v>
      </c>
    </row>
    <row r="251" spans="1:8" s="12" customFormat="1" ht="19.5" customHeight="1">
      <c r="A251" s="211"/>
      <c r="B251" s="80"/>
      <c r="C251" s="63" t="s">
        <v>35</v>
      </c>
      <c r="D251" s="64" t="s">
        <v>36</v>
      </c>
      <c r="E251" s="130"/>
      <c r="F251" s="68">
        <v>5738</v>
      </c>
      <c r="H251" s="67"/>
    </row>
    <row r="252" spans="1:6" s="12" customFormat="1" ht="19.5" customHeight="1">
      <c r="A252" s="211"/>
      <c r="B252" s="80"/>
      <c r="C252" s="63" t="s">
        <v>37</v>
      </c>
      <c r="D252" s="64" t="s">
        <v>38</v>
      </c>
      <c r="E252" s="130"/>
      <c r="F252" s="68">
        <v>583</v>
      </c>
    </row>
    <row r="253" spans="1:6" s="147" customFormat="1" ht="19.5" customHeight="1">
      <c r="A253" s="209"/>
      <c r="B253" s="74"/>
      <c r="C253" s="58" t="s">
        <v>119</v>
      </c>
      <c r="D253" s="59" t="s">
        <v>57</v>
      </c>
      <c r="E253" s="246"/>
      <c r="F253" s="248">
        <v>1317</v>
      </c>
    </row>
    <row r="254" spans="1:6" ht="32.25" customHeight="1">
      <c r="A254" s="73"/>
      <c r="B254" s="90"/>
      <c r="C254" s="86" t="s">
        <v>160</v>
      </c>
      <c r="D254" s="92" t="s">
        <v>161</v>
      </c>
      <c r="E254" s="247"/>
      <c r="F254" s="98">
        <v>182000</v>
      </c>
    </row>
    <row r="255" spans="1:6" s="12" customFormat="1" ht="19.5" customHeight="1">
      <c r="A255" s="77"/>
      <c r="B255" s="80"/>
      <c r="C255" s="63" t="s">
        <v>25</v>
      </c>
      <c r="D255" s="64" t="s">
        <v>26</v>
      </c>
      <c r="E255" s="130"/>
      <c r="F255" s="85">
        <v>208833</v>
      </c>
    </row>
    <row r="256" spans="1:6" s="12" customFormat="1" ht="19.5" customHeight="1">
      <c r="A256" s="77"/>
      <c r="B256" s="80"/>
      <c r="C256" s="63" t="s">
        <v>162</v>
      </c>
      <c r="D256" s="64" t="s">
        <v>163</v>
      </c>
      <c r="E256" s="130"/>
      <c r="F256" s="85">
        <v>6000</v>
      </c>
    </row>
    <row r="257" spans="1:6" s="12" customFormat="1" ht="33" customHeight="1">
      <c r="A257" s="77"/>
      <c r="B257" s="80"/>
      <c r="C257" s="86" t="s">
        <v>164</v>
      </c>
      <c r="D257" s="64" t="s">
        <v>165</v>
      </c>
      <c r="E257" s="130"/>
      <c r="F257" s="98">
        <v>1010</v>
      </c>
    </row>
    <row r="258" spans="1:6" s="12" customFormat="1" ht="19.5" customHeight="1">
      <c r="A258" s="77"/>
      <c r="B258" s="80"/>
      <c r="C258" s="63" t="s">
        <v>166</v>
      </c>
      <c r="D258" s="64" t="s">
        <v>167</v>
      </c>
      <c r="E258" s="130"/>
      <c r="F258" s="85">
        <v>29400</v>
      </c>
    </row>
    <row r="259" spans="1:6" s="12" customFormat="1" ht="19.5" customHeight="1">
      <c r="A259" s="77"/>
      <c r="B259" s="80"/>
      <c r="C259" s="63" t="s">
        <v>89</v>
      </c>
      <c r="D259" s="64" t="s">
        <v>58</v>
      </c>
      <c r="E259" s="130"/>
      <c r="F259" s="85">
        <v>39000</v>
      </c>
    </row>
    <row r="260" spans="1:6" s="12" customFormat="1" ht="19.5" customHeight="1">
      <c r="A260" s="77"/>
      <c r="B260" s="80"/>
      <c r="C260" s="63" t="s">
        <v>90</v>
      </c>
      <c r="D260" s="64" t="s">
        <v>59</v>
      </c>
      <c r="E260" s="130"/>
      <c r="F260" s="85">
        <v>14370</v>
      </c>
    </row>
    <row r="261" spans="1:6" s="12" customFormat="1" ht="19.5" customHeight="1">
      <c r="A261" s="77"/>
      <c r="B261" s="80"/>
      <c r="C261" s="63" t="s">
        <v>122</v>
      </c>
      <c r="D261" s="64" t="s">
        <v>60</v>
      </c>
      <c r="E261" s="130"/>
      <c r="F261" s="85">
        <v>16500</v>
      </c>
    </row>
    <row r="262" spans="1:6" s="12" customFormat="1" ht="19.5" customHeight="1">
      <c r="A262" s="77"/>
      <c r="B262" s="80"/>
      <c r="C262" s="63" t="s">
        <v>19</v>
      </c>
      <c r="D262" s="64" t="s">
        <v>20</v>
      </c>
      <c r="E262" s="130"/>
      <c r="F262" s="85">
        <v>35000</v>
      </c>
    </row>
    <row r="263" spans="1:6" s="12" customFormat="1" ht="19.5" customHeight="1">
      <c r="A263" s="77"/>
      <c r="B263" s="80"/>
      <c r="C263" s="63" t="s">
        <v>125</v>
      </c>
      <c r="D263" s="64" t="s">
        <v>61</v>
      </c>
      <c r="E263" s="130"/>
      <c r="F263" s="85">
        <v>5102</v>
      </c>
    </row>
    <row r="264" spans="1:6" s="12" customFormat="1" ht="31.5" customHeight="1">
      <c r="A264" s="77"/>
      <c r="B264" s="80"/>
      <c r="C264" s="86" t="s">
        <v>126</v>
      </c>
      <c r="D264" s="92" t="s">
        <v>62</v>
      </c>
      <c r="E264" s="130"/>
      <c r="F264" s="98">
        <v>7000</v>
      </c>
    </row>
    <row r="265" spans="1:6" s="12" customFormat="1" ht="33" customHeight="1">
      <c r="A265" s="77"/>
      <c r="B265" s="80"/>
      <c r="C265" s="86" t="s">
        <v>127</v>
      </c>
      <c r="D265" s="92" t="s">
        <v>63</v>
      </c>
      <c r="E265" s="130"/>
      <c r="F265" s="98">
        <v>18400</v>
      </c>
    </row>
    <row r="266" spans="1:6" s="12" customFormat="1" ht="19.5" customHeight="1">
      <c r="A266" s="76"/>
      <c r="B266" s="80"/>
      <c r="C266" s="63" t="s">
        <v>130</v>
      </c>
      <c r="D266" s="64" t="s">
        <v>65</v>
      </c>
      <c r="E266" s="130"/>
      <c r="F266" s="85">
        <v>8700</v>
      </c>
    </row>
    <row r="267" spans="1:6" s="12" customFormat="1" ht="19.5" customHeight="1">
      <c r="A267" s="76"/>
      <c r="B267" s="80"/>
      <c r="C267" s="63" t="s">
        <v>133</v>
      </c>
      <c r="D267" s="64" t="s">
        <v>66</v>
      </c>
      <c r="E267" s="130"/>
      <c r="F267" s="85">
        <v>500</v>
      </c>
    </row>
    <row r="268" spans="1:6" ht="30.75" customHeight="1">
      <c r="A268" s="76"/>
      <c r="B268" s="80"/>
      <c r="C268" s="86" t="s">
        <v>39</v>
      </c>
      <c r="D268" s="92" t="s">
        <v>40</v>
      </c>
      <c r="E268" s="130"/>
      <c r="F268" s="98">
        <v>907</v>
      </c>
    </row>
    <row r="269" spans="1:6" s="12" customFormat="1" ht="19.5" customHeight="1">
      <c r="A269" s="76"/>
      <c r="B269" s="80"/>
      <c r="C269" s="63" t="s">
        <v>93</v>
      </c>
      <c r="D269" s="64" t="s">
        <v>67</v>
      </c>
      <c r="E269" s="130"/>
      <c r="F269" s="85">
        <v>12377</v>
      </c>
    </row>
    <row r="270" spans="1:6" s="12" customFormat="1" ht="19.5" customHeight="1">
      <c r="A270" s="77"/>
      <c r="B270" s="80"/>
      <c r="C270" s="63" t="s">
        <v>134</v>
      </c>
      <c r="D270" s="64" t="s">
        <v>68</v>
      </c>
      <c r="E270" s="130"/>
      <c r="F270" s="85">
        <v>49</v>
      </c>
    </row>
    <row r="271" spans="1:6" ht="30.75" customHeight="1">
      <c r="A271" s="94"/>
      <c r="B271" s="74"/>
      <c r="C271" s="86" t="s">
        <v>168</v>
      </c>
      <c r="D271" s="92" t="s">
        <v>69</v>
      </c>
      <c r="E271" s="247"/>
      <c r="F271" s="98">
        <v>1000</v>
      </c>
    </row>
    <row r="272" spans="1:6" ht="30.75" customHeight="1">
      <c r="A272" s="94"/>
      <c r="B272" s="74"/>
      <c r="C272" s="86" t="s">
        <v>136</v>
      </c>
      <c r="D272" s="92" t="s">
        <v>72</v>
      </c>
      <c r="E272" s="247"/>
      <c r="F272" s="98">
        <v>4000</v>
      </c>
    </row>
    <row r="273" spans="1:6" ht="30.75" customHeight="1">
      <c r="A273" s="94"/>
      <c r="B273" s="74"/>
      <c r="C273" s="249" t="s">
        <v>137</v>
      </c>
      <c r="D273" s="101" t="s">
        <v>73</v>
      </c>
      <c r="E273" s="250"/>
      <c r="F273" s="103">
        <v>9200</v>
      </c>
    </row>
    <row r="274" spans="1:6" ht="30.75" customHeight="1">
      <c r="A274" s="94"/>
      <c r="B274" s="74"/>
      <c r="C274" s="132" t="s">
        <v>169</v>
      </c>
      <c r="D274" s="33" t="s">
        <v>74</v>
      </c>
      <c r="E274" s="28"/>
      <c r="F274" s="35">
        <v>820000</v>
      </c>
    </row>
    <row r="275" spans="1:6" ht="3.75" customHeight="1">
      <c r="A275" s="94"/>
      <c r="B275" s="74"/>
      <c r="C275" s="132"/>
      <c r="D275" s="33"/>
      <c r="E275" s="28"/>
      <c r="F275" s="35"/>
    </row>
    <row r="276" spans="1:6" s="234" customFormat="1" ht="19.5" customHeight="1">
      <c r="A276" s="94"/>
      <c r="B276" s="212">
        <v>75421</v>
      </c>
      <c r="C276" s="251"/>
      <c r="D276" s="235" t="s">
        <v>170</v>
      </c>
      <c r="E276" s="252">
        <f>SUM(E278:E279)</f>
        <v>7142</v>
      </c>
      <c r="F276" s="252">
        <f>SUM(F278:F279)</f>
        <v>7142</v>
      </c>
    </row>
    <row r="277" spans="1:6" ht="3.75" customHeight="1">
      <c r="A277" s="94"/>
      <c r="B277" s="74"/>
      <c r="C277" s="132"/>
      <c r="D277" s="33"/>
      <c r="E277" s="31"/>
      <c r="F277" s="35"/>
    </row>
    <row r="278" spans="1:6" ht="47.25" customHeight="1">
      <c r="A278" s="94"/>
      <c r="B278" s="74"/>
      <c r="C278" s="249" t="s">
        <v>171</v>
      </c>
      <c r="D278" s="101" t="s">
        <v>172</v>
      </c>
      <c r="E278" s="178">
        <v>7142</v>
      </c>
      <c r="F278" s="103"/>
    </row>
    <row r="279" spans="1:6" ht="19.5" customHeight="1">
      <c r="A279" s="94"/>
      <c r="B279" s="74"/>
      <c r="C279" s="132" t="s">
        <v>25</v>
      </c>
      <c r="D279" s="33" t="s">
        <v>26</v>
      </c>
      <c r="E279" s="31"/>
      <c r="F279" s="35">
        <v>7142</v>
      </c>
    </row>
    <row r="280" spans="1:6" ht="3.75" customHeight="1">
      <c r="A280" s="94"/>
      <c r="B280" s="74"/>
      <c r="C280" s="132"/>
      <c r="D280" s="33"/>
      <c r="E280" s="31"/>
      <c r="F280" s="103"/>
    </row>
    <row r="281" spans="1:6" s="234" customFormat="1" ht="19.5" customHeight="1">
      <c r="A281" s="94"/>
      <c r="B281" s="212">
        <v>75495</v>
      </c>
      <c r="C281" s="251"/>
      <c r="D281" s="235" t="s">
        <v>142</v>
      </c>
      <c r="E281" s="236">
        <f>SUM(E283:E284)</f>
        <v>0</v>
      </c>
      <c r="F281" s="233">
        <f>SUM(F283:F284)</f>
        <v>5000</v>
      </c>
    </row>
    <row r="282" spans="1:6" ht="3.75" customHeight="1">
      <c r="A282" s="94"/>
      <c r="B282" s="74"/>
      <c r="C282" s="132"/>
      <c r="D282" s="33"/>
      <c r="E282" s="31"/>
      <c r="F282" s="35"/>
    </row>
    <row r="283" spans="1:8" ht="19.5" customHeight="1">
      <c r="A283" s="94"/>
      <c r="B283" s="74"/>
      <c r="C283" s="132" t="s">
        <v>119</v>
      </c>
      <c r="D283" s="33" t="s">
        <v>57</v>
      </c>
      <c r="E283" s="31"/>
      <c r="F283" s="253">
        <v>3000</v>
      </c>
      <c r="H283" s="216"/>
    </row>
    <row r="284" spans="1:6" ht="19.5" customHeight="1">
      <c r="A284" s="94"/>
      <c r="B284" s="74"/>
      <c r="C284" s="132" t="s">
        <v>25</v>
      </c>
      <c r="D284" s="33" t="s">
        <v>26</v>
      </c>
      <c r="E284" s="31"/>
      <c r="F284" s="35">
        <v>2000</v>
      </c>
    </row>
    <row r="285" spans="1:6" ht="3.75" customHeight="1">
      <c r="A285" s="254"/>
      <c r="B285" s="113"/>
      <c r="C285" s="206"/>
      <c r="D285" s="59"/>
      <c r="E285" s="60"/>
      <c r="F285" s="54"/>
    </row>
    <row r="286" spans="1:6" ht="60" customHeight="1">
      <c r="A286" s="70">
        <v>756</v>
      </c>
      <c r="B286" s="165"/>
      <c r="C286" s="238"/>
      <c r="D286" s="255" t="s">
        <v>173</v>
      </c>
      <c r="E286" s="231">
        <f>E288</f>
        <v>8616059</v>
      </c>
      <c r="F286" s="232">
        <f>F288</f>
        <v>0</v>
      </c>
    </row>
    <row r="287" spans="1:6" ht="3.75" customHeight="1">
      <c r="A287" s="73"/>
      <c r="B287" s="74"/>
      <c r="C287" s="26"/>
      <c r="D287" s="256"/>
      <c r="E287" s="48"/>
      <c r="F287" s="49"/>
    </row>
    <row r="288" spans="1:6" ht="31.5" customHeight="1">
      <c r="A288" s="73"/>
      <c r="B288" s="73">
        <v>75622</v>
      </c>
      <c r="C288" s="30"/>
      <c r="D288" s="257" t="s">
        <v>174</v>
      </c>
      <c r="E288" s="31">
        <f>SUM(E290:E291)</f>
        <v>8616059</v>
      </c>
      <c r="F288" s="32">
        <f>SUM(F290:F291)</f>
        <v>0</v>
      </c>
    </row>
    <row r="289" spans="1:6" ht="3.75" customHeight="1">
      <c r="A289" s="73"/>
      <c r="B289" s="74"/>
      <c r="C289" s="26"/>
      <c r="D289" s="33"/>
      <c r="E289" s="48"/>
      <c r="F289" s="49"/>
    </row>
    <row r="290" spans="1:6" s="12" customFormat="1" ht="19.5" customHeight="1">
      <c r="A290" s="76"/>
      <c r="B290" s="80"/>
      <c r="C290" s="36" t="s">
        <v>175</v>
      </c>
      <c r="D290" s="59" t="s">
        <v>176</v>
      </c>
      <c r="E290" s="60">
        <v>8316059</v>
      </c>
      <c r="F290" s="84"/>
    </row>
    <row r="291" spans="1:6" s="12" customFormat="1" ht="19.5" customHeight="1">
      <c r="A291" s="76"/>
      <c r="B291" s="80"/>
      <c r="C291" s="42" t="s">
        <v>177</v>
      </c>
      <c r="D291" s="56" t="s">
        <v>178</v>
      </c>
      <c r="E291" s="44">
        <v>300000</v>
      </c>
      <c r="F291" s="45"/>
    </row>
    <row r="292" spans="1:6" ht="3.75" customHeight="1">
      <c r="A292" s="112"/>
      <c r="B292" s="113"/>
      <c r="C292" s="58"/>
      <c r="D292" s="59"/>
      <c r="E292" s="60"/>
      <c r="F292" s="54"/>
    </row>
    <row r="293" spans="1:6" s="23" customFormat="1" ht="19.5" customHeight="1">
      <c r="A293" s="258">
        <v>757</v>
      </c>
      <c r="B293" s="71"/>
      <c r="C293" s="259"/>
      <c r="D293" s="20" t="s">
        <v>179</v>
      </c>
      <c r="E293" s="22">
        <f>E295+E299</f>
        <v>0</v>
      </c>
      <c r="F293" s="22">
        <f>F295+F299</f>
        <v>1603244</v>
      </c>
    </row>
    <row r="294" spans="1:6" ht="3.75" customHeight="1">
      <c r="A294" s="73"/>
      <c r="B294" s="74"/>
      <c r="C294" s="46"/>
      <c r="D294" s="33"/>
      <c r="E294" s="48"/>
      <c r="F294" s="49"/>
    </row>
    <row r="295" spans="1:6" ht="45.75" customHeight="1">
      <c r="A295" s="73"/>
      <c r="B295" s="73">
        <v>75702</v>
      </c>
      <c r="C295" s="260"/>
      <c r="D295" s="145" t="s">
        <v>180</v>
      </c>
      <c r="E295" s="32">
        <f>E297</f>
        <v>0</v>
      </c>
      <c r="F295" s="32">
        <f>F297</f>
        <v>64590</v>
      </c>
    </row>
    <row r="296" spans="1:6" ht="3.75" customHeight="1">
      <c r="A296" s="73"/>
      <c r="B296" s="74"/>
      <c r="C296" s="46"/>
      <c r="D296" s="33"/>
      <c r="E296" s="34"/>
      <c r="F296" s="35"/>
    </row>
    <row r="297" spans="1:6" ht="48" customHeight="1">
      <c r="A297" s="73"/>
      <c r="B297" s="74"/>
      <c r="C297" s="46" t="s">
        <v>181</v>
      </c>
      <c r="D297" s="33" t="s">
        <v>182</v>
      </c>
      <c r="E297" s="34"/>
      <c r="F297" s="35">
        <v>64590</v>
      </c>
    </row>
    <row r="298" spans="1:6" ht="3.75" customHeight="1">
      <c r="A298" s="73"/>
      <c r="B298" s="113"/>
      <c r="C298" s="58"/>
      <c r="D298" s="59"/>
      <c r="E298" s="38"/>
      <c r="F298" s="39"/>
    </row>
    <row r="299" spans="1:6" ht="45.75" customHeight="1">
      <c r="A299" s="73"/>
      <c r="B299" s="73">
        <v>75704</v>
      </c>
      <c r="C299" s="260"/>
      <c r="D299" s="145" t="s">
        <v>183</v>
      </c>
      <c r="E299" s="32">
        <f>E301</f>
        <v>0</v>
      </c>
      <c r="F299" s="32">
        <f>F301</f>
        <v>1538654</v>
      </c>
    </row>
    <row r="300" spans="1:6" ht="3.75" customHeight="1">
      <c r="A300" s="73"/>
      <c r="B300" s="74"/>
      <c r="C300" s="46"/>
      <c r="D300" s="33"/>
      <c r="E300" s="48"/>
      <c r="F300" s="49"/>
    </row>
    <row r="301" spans="1:6" ht="19.5" customHeight="1">
      <c r="A301" s="73"/>
      <c r="B301" s="74"/>
      <c r="C301" s="46" t="s">
        <v>184</v>
      </c>
      <c r="D301" s="33" t="s">
        <v>185</v>
      </c>
      <c r="E301" s="48"/>
      <c r="F301" s="49">
        <v>1538654</v>
      </c>
    </row>
    <row r="302" spans="1:6" ht="4.5" customHeight="1">
      <c r="A302" s="112"/>
      <c r="B302" s="113"/>
      <c r="C302" s="58"/>
      <c r="D302" s="59"/>
      <c r="E302" s="60"/>
      <c r="F302" s="54"/>
    </row>
    <row r="303" spans="1:6" s="23" customFormat="1" ht="18" customHeight="1">
      <c r="A303" s="70">
        <v>758</v>
      </c>
      <c r="B303" s="71"/>
      <c r="C303" s="259"/>
      <c r="D303" s="20" t="s">
        <v>186</v>
      </c>
      <c r="E303" s="21">
        <f>E305+E309+E313+E317+E321</f>
        <v>40250321</v>
      </c>
      <c r="F303" s="174">
        <f>F305+F309+F313+F317+F321</f>
        <v>600000</v>
      </c>
    </row>
    <row r="304" spans="1:6" ht="3.75" customHeight="1">
      <c r="A304" s="73"/>
      <c r="B304" s="74"/>
      <c r="C304" s="46"/>
      <c r="D304" s="33"/>
      <c r="E304" s="48"/>
      <c r="F304" s="49"/>
    </row>
    <row r="305" spans="1:6" ht="31.5" customHeight="1">
      <c r="A305" s="73"/>
      <c r="B305" s="73">
        <v>75801</v>
      </c>
      <c r="C305" s="260"/>
      <c r="D305" s="145" t="s">
        <v>187</v>
      </c>
      <c r="E305" s="31">
        <f>E307</f>
        <v>33811675</v>
      </c>
      <c r="F305" s="233">
        <f>F307</f>
        <v>0</v>
      </c>
    </row>
    <row r="306" spans="1:6" ht="3.75" customHeight="1">
      <c r="A306" s="73"/>
      <c r="B306" s="74"/>
      <c r="C306" s="46"/>
      <c r="D306" s="261"/>
      <c r="E306" s="48"/>
      <c r="F306" s="49"/>
    </row>
    <row r="307" spans="1:6" s="12" customFormat="1" ht="19.5" customHeight="1">
      <c r="A307" s="76"/>
      <c r="B307" s="74"/>
      <c r="C307" s="46" t="s">
        <v>188</v>
      </c>
      <c r="D307" s="33" t="s">
        <v>189</v>
      </c>
      <c r="E307" s="48">
        <v>33811675</v>
      </c>
      <c r="F307" s="45"/>
    </row>
    <row r="308" spans="1:6" ht="3.75" customHeight="1">
      <c r="A308" s="73"/>
      <c r="B308" s="113"/>
      <c r="C308" s="58"/>
      <c r="D308" s="59"/>
      <c r="E308" s="60"/>
      <c r="F308" s="54"/>
    </row>
    <row r="309" spans="1:6" ht="32.25" customHeight="1">
      <c r="A309" s="73"/>
      <c r="B309" s="148">
        <v>75803</v>
      </c>
      <c r="C309" s="262"/>
      <c r="D309" s="263" t="s">
        <v>190</v>
      </c>
      <c r="E309" s="151">
        <f>E311</f>
        <v>5433571</v>
      </c>
      <c r="F309" s="233">
        <f>F311</f>
        <v>0</v>
      </c>
    </row>
    <row r="310" spans="1:6" ht="3.75" customHeight="1">
      <c r="A310" s="73"/>
      <c r="B310" s="74"/>
      <c r="C310" s="46"/>
      <c r="D310" s="33"/>
      <c r="E310" s="48"/>
      <c r="F310" s="49"/>
    </row>
    <row r="311" spans="1:6" s="12" customFormat="1" ht="19.5" customHeight="1">
      <c r="A311" s="76"/>
      <c r="B311" s="80"/>
      <c r="C311" s="46" t="s">
        <v>188</v>
      </c>
      <c r="D311" s="33" t="s">
        <v>189</v>
      </c>
      <c r="E311" s="48">
        <v>5433571</v>
      </c>
      <c r="F311" s="45"/>
    </row>
    <row r="312" spans="1:6" ht="3.75" customHeight="1">
      <c r="A312" s="73"/>
      <c r="B312" s="113"/>
      <c r="C312" s="58"/>
      <c r="D312" s="59"/>
      <c r="E312" s="60"/>
      <c r="F312" s="54"/>
    </row>
    <row r="313" spans="1:6" ht="19.5" customHeight="1">
      <c r="A313" s="73"/>
      <c r="B313" s="148">
        <v>75814</v>
      </c>
      <c r="C313" s="264"/>
      <c r="D313" s="213" t="s">
        <v>191</v>
      </c>
      <c r="E313" s="265">
        <f>E316+E315</f>
        <v>744700</v>
      </c>
      <c r="F313" s="62">
        <f>F316+F315</f>
        <v>0</v>
      </c>
    </row>
    <row r="314" spans="1:6" ht="3.75" customHeight="1">
      <c r="A314" s="73"/>
      <c r="B314" s="74"/>
      <c r="C314" s="26"/>
      <c r="D314" s="33"/>
      <c r="E314" s="48"/>
      <c r="F314" s="49"/>
    </row>
    <row r="315" spans="1:6" s="147" customFormat="1" ht="19.5" customHeight="1">
      <c r="A315" s="73"/>
      <c r="B315" s="74"/>
      <c r="C315" s="36" t="s">
        <v>49</v>
      </c>
      <c r="D315" s="59" t="s">
        <v>50</v>
      </c>
      <c r="E315" s="38">
        <v>70000</v>
      </c>
      <c r="F315" s="39"/>
    </row>
    <row r="316" spans="1:6" ht="68.25" customHeight="1">
      <c r="A316" s="73"/>
      <c r="B316" s="74"/>
      <c r="C316" s="46" t="s">
        <v>192</v>
      </c>
      <c r="D316" s="266" t="s">
        <v>193</v>
      </c>
      <c r="E316" s="34">
        <v>674700</v>
      </c>
      <c r="F316" s="35"/>
    </row>
    <row r="317" spans="1:6" s="12" customFormat="1" ht="19.5" customHeight="1">
      <c r="A317" s="267"/>
      <c r="B317" s="185">
        <v>75818</v>
      </c>
      <c r="C317" s="268"/>
      <c r="D317" s="186" t="s">
        <v>194</v>
      </c>
      <c r="E317" s="157">
        <f>E319</f>
        <v>0</v>
      </c>
      <c r="F317" s="157">
        <f>F319</f>
        <v>600000</v>
      </c>
    </row>
    <row r="318" spans="1:6" s="12" customFormat="1" ht="3.75" customHeight="1">
      <c r="A318" s="211"/>
      <c r="B318" s="80"/>
      <c r="C318" s="153"/>
      <c r="D318" s="56"/>
      <c r="E318" s="44"/>
      <c r="F318" s="45"/>
    </row>
    <row r="319" spans="1:6" s="12" customFormat="1" ht="19.5" customHeight="1">
      <c r="A319" s="211"/>
      <c r="B319" s="80"/>
      <c r="C319" s="153">
        <v>4810</v>
      </c>
      <c r="D319" s="56" t="s">
        <v>195</v>
      </c>
      <c r="E319" s="44"/>
      <c r="F319" s="45">
        <v>600000</v>
      </c>
    </row>
    <row r="320" spans="1:6" ht="3.75" customHeight="1">
      <c r="A320" s="209"/>
      <c r="B320" s="113"/>
      <c r="C320" s="114"/>
      <c r="D320" s="59"/>
      <c r="E320" s="60"/>
      <c r="F320" s="54"/>
    </row>
    <row r="321" spans="1:6" ht="32.25" customHeight="1">
      <c r="A321" s="209"/>
      <c r="B321" s="73">
        <v>75832</v>
      </c>
      <c r="C321" s="109"/>
      <c r="D321" s="27" t="s">
        <v>196</v>
      </c>
      <c r="E321" s="31">
        <f>E323</f>
        <v>260375</v>
      </c>
      <c r="F321" s="233">
        <f>F323</f>
        <v>0</v>
      </c>
    </row>
    <row r="322" spans="1:6" ht="3.75" customHeight="1">
      <c r="A322" s="209"/>
      <c r="B322" s="74"/>
      <c r="C322" s="90"/>
      <c r="D322" s="33"/>
      <c r="E322" s="34"/>
      <c r="F322" s="35"/>
    </row>
    <row r="323" spans="1:6" s="12" customFormat="1" ht="19.5" customHeight="1">
      <c r="A323" s="211"/>
      <c r="B323" s="80"/>
      <c r="C323" s="153">
        <v>2920</v>
      </c>
      <c r="D323" s="56" t="s">
        <v>189</v>
      </c>
      <c r="E323" s="34">
        <v>260375</v>
      </c>
      <c r="F323" s="35"/>
    </row>
    <row r="324" spans="1:6" ht="3.75" customHeight="1">
      <c r="A324" s="228"/>
      <c r="B324" s="113"/>
      <c r="C324" s="90"/>
      <c r="D324" s="33"/>
      <c r="E324" s="48"/>
      <c r="F324" s="179"/>
    </row>
    <row r="325" spans="1:6" s="23" customFormat="1" ht="19.5" customHeight="1">
      <c r="A325" s="70">
        <v>801</v>
      </c>
      <c r="B325" s="72"/>
      <c r="C325" s="72"/>
      <c r="D325" s="20" t="s">
        <v>197</v>
      </c>
      <c r="E325" s="21">
        <f>SUM(E327+E344+E364+E383+E411+E423+E434+E465+E476+E499+E506)</f>
        <v>216577</v>
      </c>
      <c r="F325" s="174">
        <f>SUM(F327+F344+F364+F383+F411+F423+F434+F465+F476+F499+F506)</f>
        <v>27148648</v>
      </c>
    </row>
    <row r="326" spans="1:6" ht="3.75" customHeight="1">
      <c r="A326" s="73"/>
      <c r="B326" s="75"/>
      <c r="C326" s="75"/>
      <c r="D326" s="27"/>
      <c r="E326" s="28"/>
      <c r="F326" s="62"/>
    </row>
    <row r="327" spans="1:6" ht="19.5" customHeight="1">
      <c r="A327" s="73"/>
      <c r="B327" s="94">
        <v>80102</v>
      </c>
      <c r="C327" s="94"/>
      <c r="D327" s="27" t="s">
        <v>198</v>
      </c>
      <c r="E327" s="29">
        <f>SUM(E329:E342)</f>
        <v>0</v>
      </c>
      <c r="F327" s="29">
        <f>SUM(F329:F342)</f>
        <v>1834350</v>
      </c>
    </row>
    <row r="328" spans="1:6" ht="3.75" customHeight="1">
      <c r="A328" s="73"/>
      <c r="B328" s="75"/>
      <c r="C328" s="75"/>
      <c r="D328" s="33"/>
      <c r="E328" s="48"/>
      <c r="F328" s="49"/>
    </row>
    <row r="329" spans="1:6" ht="12.75" customHeight="1" hidden="1" outlineLevel="1">
      <c r="A329" s="73"/>
      <c r="B329" s="75"/>
      <c r="C329" s="176">
        <v>2310</v>
      </c>
      <c r="D329" s="269" t="s">
        <v>199</v>
      </c>
      <c r="E329" s="178"/>
      <c r="F329" s="179"/>
    </row>
    <row r="330" spans="1:6" ht="31.5" collapsed="1">
      <c r="A330" s="73"/>
      <c r="B330" s="74"/>
      <c r="C330" s="114">
        <v>3020</v>
      </c>
      <c r="D330" s="59" t="s">
        <v>30</v>
      </c>
      <c r="E330" s="60"/>
      <c r="F330" s="39">
        <v>1150</v>
      </c>
    </row>
    <row r="331" spans="1:8" s="12" customFormat="1" ht="19.5" customHeight="1">
      <c r="A331" s="76"/>
      <c r="B331" s="80"/>
      <c r="C331" s="270">
        <v>4010</v>
      </c>
      <c r="D331" s="64" t="s">
        <v>32</v>
      </c>
      <c r="E331" s="65"/>
      <c r="F331" s="66">
        <v>1353739</v>
      </c>
      <c r="G331" s="67"/>
      <c r="H331" s="67"/>
    </row>
    <row r="332" spans="1:6" s="12" customFormat="1" ht="19.5" customHeight="1">
      <c r="A332" s="76"/>
      <c r="B332" s="80"/>
      <c r="C332" s="270">
        <v>4040</v>
      </c>
      <c r="D332" s="64" t="s">
        <v>34</v>
      </c>
      <c r="E332" s="65"/>
      <c r="F332" s="66">
        <v>103230</v>
      </c>
    </row>
    <row r="333" spans="1:8" s="12" customFormat="1" ht="19.5" customHeight="1">
      <c r="A333" s="76"/>
      <c r="B333" s="80"/>
      <c r="C333" s="270">
        <v>4110</v>
      </c>
      <c r="D333" s="64" t="s">
        <v>36</v>
      </c>
      <c r="E333" s="65"/>
      <c r="F333" s="68">
        <v>227288</v>
      </c>
      <c r="H333" s="67"/>
    </row>
    <row r="334" spans="1:6" s="12" customFormat="1" ht="19.5" customHeight="1">
      <c r="A334" s="76"/>
      <c r="B334" s="80"/>
      <c r="C334" s="270">
        <v>4120</v>
      </c>
      <c r="D334" s="64" t="s">
        <v>38</v>
      </c>
      <c r="E334" s="65"/>
      <c r="F334" s="68">
        <v>35081</v>
      </c>
    </row>
    <row r="335" spans="1:6" s="12" customFormat="1" ht="19.5" customHeight="1">
      <c r="A335" s="76"/>
      <c r="B335" s="80"/>
      <c r="C335" s="270">
        <v>4210</v>
      </c>
      <c r="D335" s="64" t="s">
        <v>26</v>
      </c>
      <c r="E335" s="65"/>
      <c r="F335" s="85">
        <v>23282</v>
      </c>
    </row>
    <row r="336" spans="1:6" s="12" customFormat="1" ht="19.5" customHeight="1">
      <c r="A336" s="76"/>
      <c r="B336" s="80"/>
      <c r="C336" s="270">
        <v>4260</v>
      </c>
      <c r="D336" s="64" t="s">
        <v>58</v>
      </c>
      <c r="E336" s="65"/>
      <c r="F336" s="85">
        <v>3000</v>
      </c>
    </row>
    <row r="337" spans="1:6" s="12" customFormat="1" ht="19.5" customHeight="1">
      <c r="A337" s="76"/>
      <c r="B337" s="80"/>
      <c r="C337" s="270">
        <v>4270</v>
      </c>
      <c r="D337" s="64" t="s">
        <v>59</v>
      </c>
      <c r="E337" s="65"/>
      <c r="F337" s="85">
        <v>4000</v>
      </c>
    </row>
    <row r="338" spans="1:6" s="12" customFormat="1" ht="19.5" customHeight="1">
      <c r="A338" s="76"/>
      <c r="B338" s="80"/>
      <c r="C338" s="270">
        <v>4300</v>
      </c>
      <c r="D338" s="64" t="s">
        <v>20</v>
      </c>
      <c r="E338" s="65"/>
      <c r="F338" s="85">
        <v>3000</v>
      </c>
    </row>
    <row r="339" spans="1:6" ht="32.25" customHeight="1">
      <c r="A339" s="73"/>
      <c r="B339" s="74"/>
      <c r="C339" s="271">
        <v>4440</v>
      </c>
      <c r="D339" s="92" t="s">
        <v>40</v>
      </c>
      <c r="E339" s="97"/>
      <c r="F339" s="98">
        <v>72620</v>
      </c>
    </row>
    <row r="340" spans="1:6" ht="32.25" customHeight="1">
      <c r="A340" s="73"/>
      <c r="B340" s="74"/>
      <c r="C340" s="272" t="s">
        <v>100</v>
      </c>
      <c r="D340" s="92" t="s">
        <v>71</v>
      </c>
      <c r="E340" s="97"/>
      <c r="F340" s="98">
        <v>3660</v>
      </c>
    </row>
    <row r="341" spans="1:6" ht="32.25" customHeight="1">
      <c r="A341" s="73"/>
      <c r="B341" s="74"/>
      <c r="C341" s="271">
        <v>4740</v>
      </c>
      <c r="D341" s="92" t="s">
        <v>72</v>
      </c>
      <c r="E341" s="97"/>
      <c r="F341" s="98">
        <v>800</v>
      </c>
    </row>
    <row r="342" spans="1:6" ht="31.5" customHeight="1">
      <c r="A342" s="73"/>
      <c r="B342" s="74"/>
      <c r="C342" s="208">
        <v>4750</v>
      </c>
      <c r="D342" s="33" t="s">
        <v>73</v>
      </c>
      <c r="E342" s="219"/>
      <c r="F342" s="134">
        <v>3500</v>
      </c>
    </row>
    <row r="343" spans="1:6" ht="3.75" customHeight="1">
      <c r="A343" s="73"/>
      <c r="B343" s="113"/>
      <c r="C343" s="184"/>
      <c r="D343" s="59"/>
      <c r="E343" s="229"/>
      <c r="F343" s="127"/>
    </row>
    <row r="344" spans="1:8" ht="19.5" customHeight="1">
      <c r="A344" s="73"/>
      <c r="B344" s="148">
        <v>80105</v>
      </c>
      <c r="C344" s="273"/>
      <c r="D344" s="213" t="s">
        <v>200</v>
      </c>
      <c r="E344" s="241">
        <f>SUM(E346:E362)</f>
        <v>170900</v>
      </c>
      <c r="F344" s="241">
        <f>SUM(F346:F362)</f>
        <v>706816</v>
      </c>
      <c r="G344" s="482"/>
      <c r="H344" s="482"/>
    </row>
    <row r="345" spans="1:6" ht="3.75" customHeight="1">
      <c r="A345" s="73"/>
      <c r="B345" s="74"/>
      <c r="C345" s="90"/>
      <c r="D345" s="33"/>
      <c r="E345" s="219"/>
      <c r="F345" s="49"/>
    </row>
    <row r="346" spans="1:6" ht="19.5" customHeight="1">
      <c r="A346" s="73"/>
      <c r="B346" s="74"/>
      <c r="C346" s="46" t="s">
        <v>49</v>
      </c>
      <c r="D346" s="33" t="s">
        <v>50</v>
      </c>
      <c r="E346" s="48">
        <v>2000</v>
      </c>
      <c r="F346" s="49"/>
    </row>
    <row r="347" spans="1:6" ht="54" customHeight="1">
      <c r="A347" s="73"/>
      <c r="B347" s="75"/>
      <c r="C347" s="274">
        <v>2310</v>
      </c>
      <c r="D347" s="243" t="s">
        <v>199</v>
      </c>
      <c r="E347" s="244">
        <v>168900</v>
      </c>
      <c r="F347" s="275"/>
    </row>
    <row r="348" spans="1:8" s="12" customFormat="1" ht="19.5" customHeight="1">
      <c r="A348" s="76"/>
      <c r="B348" s="117"/>
      <c r="C348" s="136">
        <v>4010</v>
      </c>
      <c r="D348" s="276" t="s">
        <v>32</v>
      </c>
      <c r="E348" s="191"/>
      <c r="F348" s="277">
        <v>384000</v>
      </c>
      <c r="G348" s="67"/>
      <c r="H348" s="67"/>
    </row>
    <row r="349" spans="1:6" s="12" customFormat="1" ht="19.5" customHeight="1">
      <c r="A349" s="76"/>
      <c r="B349" s="80"/>
      <c r="C349" s="99">
        <v>4040</v>
      </c>
      <c r="D349" s="64" t="s">
        <v>34</v>
      </c>
      <c r="E349" s="65"/>
      <c r="F349" s="66">
        <v>22876</v>
      </c>
    </row>
    <row r="350" spans="1:8" s="12" customFormat="1" ht="19.5" customHeight="1">
      <c r="A350" s="76"/>
      <c r="B350" s="80"/>
      <c r="C350" s="99">
        <v>4110</v>
      </c>
      <c r="D350" s="64" t="s">
        <v>36</v>
      </c>
      <c r="E350" s="65"/>
      <c r="F350" s="68">
        <v>46900</v>
      </c>
      <c r="H350" s="67"/>
    </row>
    <row r="351" spans="1:6" s="12" customFormat="1" ht="19.5" customHeight="1">
      <c r="A351" s="76"/>
      <c r="B351" s="80"/>
      <c r="C351" s="99">
        <v>4120</v>
      </c>
      <c r="D351" s="64" t="s">
        <v>38</v>
      </c>
      <c r="E351" s="65"/>
      <c r="F351" s="68">
        <v>11200</v>
      </c>
    </row>
    <row r="352" spans="1:6" s="12" customFormat="1" ht="19.5" customHeight="1">
      <c r="A352" s="76"/>
      <c r="B352" s="80"/>
      <c r="C352" s="99">
        <v>4170</v>
      </c>
      <c r="D352" s="64" t="s">
        <v>57</v>
      </c>
      <c r="E352" s="65"/>
      <c r="F352" s="66">
        <v>50000</v>
      </c>
    </row>
    <row r="353" spans="1:6" s="12" customFormat="1" ht="19.5" customHeight="1">
      <c r="A353" s="76"/>
      <c r="B353" s="80"/>
      <c r="C353" s="99">
        <v>4210</v>
      </c>
      <c r="D353" s="64" t="s">
        <v>26</v>
      </c>
      <c r="E353" s="65"/>
      <c r="F353" s="85">
        <v>93800</v>
      </c>
    </row>
    <row r="354" spans="1:6" s="12" customFormat="1" ht="19.5" customHeight="1">
      <c r="A354" s="76"/>
      <c r="B354" s="80"/>
      <c r="C354" s="99">
        <v>4260</v>
      </c>
      <c r="D354" s="64" t="s">
        <v>58</v>
      </c>
      <c r="E354" s="65"/>
      <c r="F354" s="85">
        <v>22000</v>
      </c>
    </row>
    <row r="355" spans="1:6" s="12" customFormat="1" ht="19.5" customHeight="1">
      <c r="A355" s="76"/>
      <c r="B355" s="80"/>
      <c r="C355" s="99">
        <v>4270</v>
      </c>
      <c r="D355" s="64" t="s">
        <v>59</v>
      </c>
      <c r="E355" s="65"/>
      <c r="F355" s="85">
        <v>25640</v>
      </c>
    </row>
    <row r="356" spans="1:6" s="12" customFormat="1" ht="19.5" customHeight="1">
      <c r="A356" s="76"/>
      <c r="B356" s="80"/>
      <c r="C356" s="99">
        <v>4300</v>
      </c>
      <c r="D356" s="64" t="s">
        <v>20</v>
      </c>
      <c r="E356" s="65"/>
      <c r="F356" s="85">
        <v>6100</v>
      </c>
    </row>
    <row r="357" spans="1:6" s="12" customFormat="1" ht="19.5" customHeight="1">
      <c r="A357" s="76"/>
      <c r="B357" s="80"/>
      <c r="C357" s="99">
        <v>4350</v>
      </c>
      <c r="D357" s="64" t="s">
        <v>61</v>
      </c>
      <c r="E357" s="65"/>
      <c r="F357" s="85">
        <v>1000</v>
      </c>
    </row>
    <row r="358" spans="1:6" s="12" customFormat="1" ht="32.25" customHeight="1">
      <c r="A358" s="76"/>
      <c r="B358" s="80"/>
      <c r="C358" s="91">
        <v>4370</v>
      </c>
      <c r="D358" s="92" t="s">
        <v>63</v>
      </c>
      <c r="E358" s="65"/>
      <c r="F358" s="98">
        <v>3000</v>
      </c>
    </row>
    <row r="359" spans="1:6" s="12" customFormat="1" ht="19.5" customHeight="1">
      <c r="A359" s="76"/>
      <c r="B359" s="80"/>
      <c r="C359" s="99">
        <v>4430</v>
      </c>
      <c r="D359" s="64" t="s">
        <v>66</v>
      </c>
      <c r="E359" s="65"/>
      <c r="F359" s="85">
        <v>9500</v>
      </c>
    </row>
    <row r="360" spans="1:6" ht="31.5" customHeight="1">
      <c r="A360" s="73"/>
      <c r="B360" s="74"/>
      <c r="C360" s="91">
        <v>4440</v>
      </c>
      <c r="D360" s="92" t="s">
        <v>40</v>
      </c>
      <c r="E360" s="97"/>
      <c r="F360" s="98">
        <v>25000</v>
      </c>
    </row>
    <row r="361" spans="1:6" ht="32.25" customHeight="1">
      <c r="A361" s="73"/>
      <c r="B361" s="74"/>
      <c r="C361" s="91">
        <v>4500</v>
      </c>
      <c r="D361" s="92" t="s">
        <v>201</v>
      </c>
      <c r="E361" s="97"/>
      <c r="F361" s="98">
        <v>3850</v>
      </c>
    </row>
    <row r="362" spans="1:6" ht="33" customHeight="1">
      <c r="A362" s="73"/>
      <c r="B362" s="74"/>
      <c r="C362" s="90">
        <v>4740</v>
      </c>
      <c r="D362" s="33" t="s">
        <v>72</v>
      </c>
      <c r="E362" s="48"/>
      <c r="F362" s="35">
        <v>1950</v>
      </c>
    </row>
    <row r="363" spans="1:6" ht="3.75" customHeight="1">
      <c r="A363" s="73"/>
      <c r="B363" s="113"/>
      <c r="C363" s="90"/>
      <c r="D363" s="33"/>
      <c r="E363" s="48"/>
      <c r="F363" s="49"/>
    </row>
    <row r="364" spans="1:6" ht="19.5" customHeight="1">
      <c r="A364" s="73"/>
      <c r="B364" s="149">
        <v>80111</v>
      </c>
      <c r="C364" s="149"/>
      <c r="D364" s="213" t="s">
        <v>202</v>
      </c>
      <c r="E364" s="241">
        <f>SUM(E366:E381)</f>
        <v>0</v>
      </c>
      <c r="F364" s="241">
        <f>SUM(F366:F381)</f>
        <v>1693719</v>
      </c>
    </row>
    <row r="365" spans="1:6" ht="3.75" customHeight="1">
      <c r="A365" s="73"/>
      <c r="B365" s="75"/>
      <c r="C365" s="75"/>
      <c r="D365" s="33"/>
      <c r="E365" s="48"/>
      <c r="F365" s="49"/>
    </row>
    <row r="366" spans="1:6" ht="12.75" customHeight="1" hidden="1" outlineLevel="1">
      <c r="A366" s="73"/>
      <c r="B366" s="75"/>
      <c r="C366" s="176">
        <v>2310</v>
      </c>
      <c r="D366" s="269" t="s">
        <v>199</v>
      </c>
      <c r="E366" s="178"/>
      <c r="F366" s="179"/>
    </row>
    <row r="367" spans="1:6" ht="32.25" customHeight="1" collapsed="1">
      <c r="A367" s="73"/>
      <c r="B367" s="74"/>
      <c r="C367" s="113">
        <v>3020</v>
      </c>
      <c r="D367" s="59" t="s">
        <v>30</v>
      </c>
      <c r="E367" s="205"/>
      <c r="F367" s="39">
        <v>1000</v>
      </c>
    </row>
    <row r="368" spans="1:8" s="12" customFormat="1" ht="19.5" customHeight="1">
      <c r="A368" s="76"/>
      <c r="B368" s="80"/>
      <c r="C368" s="99">
        <v>4010</v>
      </c>
      <c r="D368" s="64" t="s">
        <v>32</v>
      </c>
      <c r="E368" s="65"/>
      <c r="F368" s="66">
        <v>1239001</v>
      </c>
      <c r="G368" s="67"/>
      <c r="H368" s="67"/>
    </row>
    <row r="369" spans="1:6" s="12" customFormat="1" ht="19.5" customHeight="1">
      <c r="A369" s="76"/>
      <c r="B369" s="80"/>
      <c r="C369" s="99">
        <v>4040</v>
      </c>
      <c r="D369" s="64" t="s">
        <v>34</v>
      </c>
      <c r="E369" s="65"/>
      <c r="F369" s="66">
        <v>93707</v>
      </c>
    </row>
    <row r="370" spans="1:8" s="12" customFormat="1" ht="19.5" customHeight="1">
      <c r="A370" s="76"/>
      <c r="B370" s="80"/>
      <c r="C370" s="99">
        <v>4110</v>
      </c>
      <c r="D370" s="64" t="s">
        <v>36</v>
      </c>
      <c r="E370" s="65"/>
      <c r="F370" s="68">
        <v>207024</v>
      </c>
      <c r="H370" s="67"/>
    </row>
    <row r="371" spans="1:6" s="12" customFormat="1" ht="19.5" customHeight="1">
      <c r="A371" s="76"/>
      <c r="B371" s="80"/>
      <c r="C371" s="99">
        <v>4120</v>
      </c>
      <c r="D371" s="64" t="s">
        <v>38</v>
      </c>
      <c r="E371" s="65"/>
      <c r="F371" s="68">
        <v>32814</v>
      </c>
    </row>
    <row r="372" spans="1:6" s="12" customFormat="1" ht="19.5" customHeight="1">
      <c r="A372" s="76"/>
      <c r="B372" s="80"/>
      <c r="C372" s="99">
        <v>4210</v>
      </c>
      <c r="D372" s="64" t="s">
        <v>26</v>
      </c>
      <c r="E372" s="65"/>
      <c r="F372" s="85">
        <v>6985</v>
      </c>
    </row>
    <row r="373" spans="1:6" s="12" customFormat="1" ht="19.5" customHeight="1">
      <c r="A373" s="76"/>
      <c r="B373" s="80"/>
      <c r="C373" s="99">
        <v>4260</v>
      </c>
      <c r="D373" s="64" t="s">
        <v>58</v>
      </c>
      <c r="E373" s="65"/>
      <c r="F373" s="85">
        <v>23314</v>
      </c>
    </row>
    <row r="374" spans="1:6" s="12" customFormat="1" ht="19.5" customHeight="1">
      <c r="A374" s="76"/>
      <c r="B374" s="80"/>
      <c r="C374" s="99">
        <v>4270</v>
      </c>
      <c r="D374" s="64" t="s">
        <v>59</v>
      </c>
      <c r="E374" s="65"/>
      <c r="F374" s="85">
        <v>15300</v>
      </c>
    </row>
    <row r="375" spans="1:6" s="12" customFormat="1" ht="19.5" customHeight="1">
      <c r="A375" s="76"/>
      <c r="B375" s="80"/>
      <c r="C375" s="99">
        <v>4280</v>
      </c>
      <c r="D375" s="64" t="s">
        <v>60</v>
      </c>
      <c r="E375" s="65"/>
      <c r="F375" s="85">
        <v>740</v>
      </c>
    </row>
    <row r="376" spans="1:6" s="12" customFormat="1" ht="19.5" customHeight="1">
      <c r="A376" s="76"/>
      <c r="B376" s="80"/>
      <c r="C376" s="99">
        <v>4300</v>
      </c>
      <c r="D376" s="64" t="s">
        <v>20</v>
      </c>
      <c r="E376" s="65"/>
      <c r="F376" s="85">
        <v>2720</v>
      </c>
    </row>
    <row r="377" spans="1:6" s="12" customFormat="1" ht="33" customHeight="1">
      <c r="A377" s="76"/>
      <c r="B377" s="80"/>
      <c r="C377" s="91">
        <v>4370</v>
      </c>
      <c r="D377" s="92" t="s">
        <v>63</v>
      </c>
      <c r="E377" s="65"/>
      <c r="F377" s="98">
        <v>1000</v>
      </c>
    </row>
    <row r="378" spans="1:6" ht="31.5">
      <c r="A378" s="73"/>
      <c r="B378" s="74"/>
      <c r="C378" s="91">
        <v>4440</v>
      </c>
      <c r="D378" s="92" t="s">
        <v>40</v>
      </c>
      <c r="E378" s="97"/>
      <c r="F378" s="98">
        <v>70114</v>
      </c>
    </row>
    <row r="379" spans="1:6" ht="31.5" hidden="1" outlineLevel="1">
      <c r="A379" s="73"/>
      <c r="B379" s="74"/>
      <c r="C379" s="91">
        <v>4700</v>
      </c>
      <c r="D379" s="92" t="s">
        <v>71</v>
      </c>
      <c r="E379" s="97"/>
      <c r="F379" s="98"/>
    </row>
    <row r="380" spans="1:6" ht="12.75" customHeight="1" hidden="1" outlineLevel="1">
      <c r="A380" s="73"/>
      <c r="B380" s="74"/>
      <c r="C380" s="184">
        <v>4740</v>
      </c>
      <c r="D380" s="59" t="s">
        <v>72</v>
      </c>
      <c r="E380" s="229"/>
      <c r="F380" s="39"/>
    </row>
    <row r="381" spans="1:6" ht="31.5" hidden="1" outlineLevel="1">
      <c r="A381" s="73"/>
      <c r="B381" s="74"/>
      <c r="C381" s="208">
        <v>4750</v>
      </c>
      <c r="D381" s="33" t="s">
        <v>73</v>
      </c>
      <c r="E381" s="219"/>
      <c r="F381" s="35"/>
    </row>
    <row r="382" spans="1:6" ht="3.75" customHeight="1" collapsed="1">
      <c r="A382" s="73"/>
      <c r="B382" s="113"/>
      <c r="C382" s="184"/>
      <c r="D382" s="59"/>
      <c r="E382" s="229"/>
      <c r="F382" s="54"/>
    </row>
    <row r="383" spans="1:6" ht="19.5" customHeight="1">
      <c r="A383" s="73"/>
      <c r="B383" s="148">
        <v>80120</v>
      </c>
      <c r="C383" s="148"/>
      <c r="D383" s="213" t="s">
        <v>203</v>
      </c>
      <c r="E383" s="241">
        <f>SUM(E385:E410)</f>
        <v>10661</v>
      </c>
      <c r="F383" s="241">
        <f>SUM(F385:F410)</f>
        <v>7014663</v>
      </c>
    </row>
    <row r="384" spans="1:6" ht="3.75" customHeight="1">
      <c r="A384" s="73"/>
      <c r="B384" s="74"/>
      <c r="C384" s="74"/>
      <c r="D384" s="33"/>
      <c r="E384" s="48"/>
      <c r="F384" s="49"/>
    </row>
    <row r="385" spans="1:6" s="12" customFormat="1" ht="19.5" customHeight="1">
      <c r="A385" s="76"/>
      <c r="B385" s="80"/>
      <c r="C385" s="57" t="s">
        <v>43</v>
      </c>
      <c r="D385" s="59" t="s">
        <v>44</v>
      </c>
      <c r="E385" s="60">
        <v>1094</v>
      </c>
      <c r="F385" s="84"/>
    </row>
    <row r="386" spans="1:6" s="12" customFormat="1" ht="19.5" customHeight="1">
      <c r="A386" s="76"/>
      <c r="B386" s="80"/>
      <c r="C386" s="193" t="s">
        <v>49</v>
      </c>
      <c r="D386" s="194" t="s">
        <v>50</v>
      </c>
      <c r="E386" s="278">
        <v>7682</v>
      </c>
      <c r="F386" s="196"/>
    </row>
    <row r="387" spans="1:6" s="12" customFormat="1" ht="19.5" customHeight="1">
      <c r="A387" s="76"/>
      <c r="B387" s="80"/>
      <c r="C387" s="193" t="s">
        <v>51</v>
      </c>
      <c r="D387" s="194" t="s">
        <v>52</v>
      </c>
      <c r="E387" s="195">
        <v>1885</v>
      </c>
      <c r="F387" s="196"/>
    </row>
    <row r="388" spans="1:6" ht="60" customHeight="1">
      <c r="A388" s="73"/>
      <c r="B388" s="75"/>
      <c r="C388" s="279" t="s">
        <v>204</v>
      </c>
      <c r="D388" s="87" t="s">
        <v>56</v>
      </c>
      <c r="E388" s="280"/>
      <c r="F388" s="98">
        <v>8700</v>
      </c>
    </row>
    <row r="389" spans="1:6" ht="31.5" customHeight="1">
      <c r="A389" s="73"/>
      <c r="B389" s="75"/>
      <c r="C389" s="113">
        <v>3020</v>
      </c>
      <c r="D389" s="281" t="s">
        <v>30</v>
      </c>
      <c r="E389" s="205"/>
      <c r="F389" s="282">
        <v>7200</v>
      </c>
    </row>
    <row r="390" spans="1:8" s="12" customFormat="1" ht="19.5" customHeight="1">
      <c r="A390" s="76"/>
      <c r="B390" s="80"/>
      <c r="C390" s="99">
        <v>4010</v>
      </c>
      <c r="D390" s="64" t="s">
        <v>32</v>
      </c>
      <c r="E390" s="65"/>
      <c r="F390" s="66">
        <v>4745658</v>
      </c>
      <c r="G390" s="67"/>
      <c r="H390" s="67"/>
    </row>
    <row r="391" spans="1:6" s="12" customFormat="1" ht="19.5" customHeight="1">
      <c r="A391" s="76"/>
      <c r="B391" s="80"/>
      <c r="C391" s="99">
        <v>4040</v>
      </c>
      <c r="D391" s="64" t="s">
        <v>34</v>
      </c>
      <c r="E391" s="65"/>
      <c r="F391" s="66">
        <v>323175</v>
      </c>
    </row>
    <row r="392" spans="1:8" s="12" customFormat="1" ht="19.5" customHeight="1">
      <c r="A392" s="76"/>
      <c r="B392" s="80"/>
      <c r="C392" s="99">
        <v>4110</v>
      </c>
      <c r="D392" s="64" t="s">
        <v>36</v>
      </c>
      <c r="E392" s="65"/>
      <c r="F392" s="68">
        <v>778429</v>
      </c>
      <c r="H392" s="67"/>
    </row>
    <row r="393" spans="1:6" s="12" customFormat="1" ht="19.5" customHeight="1">
      <c r="A393" s="76"/>
      <c r="B393" s="80"/>
      <c r="C393" s="99">
        <v>4120</v>
      </c>
      <c r="D393" s="64" t="s">
        <v>38</v>
      </c>
      <c r="E393" s="65"/>
      <c r="F393" s="68">
        <v>119436</v>
      </c>
    </row>
    <row r="394" spans="1:6" s="12" customFormat="1" ht="19.5" customHeight="1">
      <c r="A394" s="76"/>
      <c r="B394" s="80"/>
      <c r="C394" s="99">
        <v>4170</v>
      </c>
      <c r="D394" s="64" t="s">
        <v>57</v>
      </c>
      <c r="E394" s="65"/>
      <c r="F394" s="66">
        <v>1600</v>
      </c>
    </row>
    <row r="395" spans="1:6" s="12" customFormat="1" ht="19.5" customHeight="1">
      <c r="A395" s="76"/>
      <c r="B395" s="80"/>
      <c r="C395" s="99">
        <v>4210</v>
      </c>
      <c r="D395" s="64" t="s">
        <v>26</v>
      </c>
      <c r="E395" s="65"/>
      <c r="F395" s="85">
        <v>80214</v>
      </c>
    </row>
    <row r="396" spans="1:6" s="12" customFormat="1" ht="31.5">
      <c r="A396" s="76"/>
      <c r="B396" s="80"/>
      <c r="C396" s="99">
        <v>4240</v>
      </c>
      <c r="D396" s="64" t="s">
        <v>205</v>
      </c>
      <c r="E396" s="65"/>
      <c r="F396" s="85">
        <v>13000</v>
      </c>
    </row>
    <row r="397" spans="1:6" s="12" customFormat="1" ht="19.5" customHeight="1">
      <c r="A397" s="76"/>
      <c r="B397" s="80"/>
      <c r="C397" s="99">
        <v>4260</v>
      </c>
      <c r="D397" s="64" t="s">
        <v>58</v>
      </c>
      <c r="E397" s="65"/>
      <c r="F397" s="85">
        <v>168000</v>
      </c>
    </row>
    <row r="398" spans="1:6" s="12" customFormat="1" ht="19.5" customHeight="1">
      <c r="A398" s="76"/>
      <c r="B398" s="80"/>
      <c r="C398" s="99">
        <v>4270</v>
      </c>
      <c r="D398" s="64" t="s">
        <v>59</v>
      </c>
      <c r="E398" s="65"/>
      <c r="F398" s="85">
        <v>213000</v>
      </c>
    </row>
    <row r="399" spans="1:6" s="12" customFormat="1" ht="19.5" customHeight="1">
      <c r="A399" s="76"/>
      <c r="B399" s="80"/>
      <c r="C399" s="99">
        <v>4280</v>
      </c>
      <c r="D399" s="64" t="s">
        <v>60</v>
      </c>
      <c r="E399" s="65"/>
      <c r="F399" s="85">
        <v>3700</v>
      </c>
    </row>
    <row r="400" spans="1:6" s="12" customFormat="1" ht="19.5" customHeight="1">
      <c r="A400" s="76"/>
      <c r="B400" s="80"/>
      <c r="C400" s="99">
        <v>4300</v>
      </c>
      <c r="D400" s="64" t="s">
        <v>20</v>
      </c>
      <c r="E400" s="65"/>
      <c r="F400" s="85">
        <v>15496</v>
      </c>
    </row>
    <row r="401" spans="1:6" s="12" customFormat="1" ht="19.5" customHeight="1">
      <c r="A401" s="76"/>
      <c r="B401" s="80"/>
      <c r="C401" s="99">
        <v>4350</v>
      </c>
      <c r="D401" s="64" t="s">
        <v>61</v>
      </c>
      <c r="E401" s="65"/>
      <c r="F401" s="85">
        <v>4350</v>
      </c>
    </row>
    <row r="402" spans="1:6" s="12" customFormat="1" ht="33.75" customHeight="1">
      <c r="A402" s="76"/>
      <c r="B402" s="80"/>
      <c r="C402" s="91">
        <v>4370</v>
      </c>
      <c r="D402" s="92" t="s">
        <v>63</v>
      </c>
      <c r="E402" s="65"/>
      <c r="F402" s="98">
        <v>8624</v>
      </c>
    </row>
    <row r="403" spans="1:6" s="12" customFormat="1" ht="19.5" customHeight="1">
      <c r="A403" s="76"/>
      <c r="B403" s="80"/>
      <c r="C403" s="99">
        <v>4410</v>
      </c>
      <c r="D403" s="64" t="s">
        <v>65</v>
      </c>
      <c r="E403" s="65"/>
      <c r="F403" s="85">
        <v>1200</v>
      </c>
    </row>
    <row r="404" spans="1:6" s="12" customFormat="1" ht="19.5" customHeight="1">
      <c r="A404" s="76"/>
      <c r="B404" s="80"/>
      <c r="C404" s="99">
        <v>4430</v>
      </c>
      <c r="D404" s="64" t="s">
        <v>66</v>
      </c>
      <c r="E404" s="65"/>
      <c r="F404" s="85">
        <v>1400</v>
      </c>
    </row>
    <row r="405" spans="1:6" ht="31.5">
      <c r="A405" s="73"/>
      <c r="B405" s="74"/>
      <c r="C405" s="91">
        <v>4440</v>
      </c>
      <c r="D405" s="92" t="s">
        <v>40</v>
      </c>
      <c r="E405" s="97"/>
      <c r="F405" s="98">
        <v>296036</v>
      </c>
    </row>
    <row r="406" spans="1:6" ht="31.5">
      <c r="A406" s="73"/>
      <c r="B406" s="74"/>
      <c r="C406" s="90">
        <v>4700</v>
      </c>
      <c r="D406" s="33" t="s">
        <v>71</v>
      </c>
      <c r="E406" s="48"/>
      <c r="F406" s="35">
        <v>19125</v>
      </c>
    </row>
    <row r="407" spans="1:6" ht="31.5" customHeight="1">
      <c r="A407" s="73"/>
      <c r="B407" s="74"/>
      <c r="C407" s="91">
        <v>4740</v>
      </c>
      <c r="D407" s="92" t="s">
        <v>72</v>
      </c>
      <c r="E407" s="97"/>
      <c r="F407" s="98">
        <v>2500</v>
      </c>
    </row>
    <row r="408" spans="1:6" ht="32.25" customHeight="1">
      <c r="A408" s="73"/>
      <c r="B408" s="74"/>
      <c r="C408" s="100">
        <v>4750</v>
      </c>
      <c r="D408" s="101" t="s">
        <v>73</v>
      </c>
      <c r="E408" s="102"/>
      <c r="F408" s="103">
        <v>3820</v>
      </c>
    </row>
    <row r="409" spans="1:6" ht="31.5">
      <c r="A409" s="73"/>
      <c r="B409" s="74"/>
      <c r="C409" s="90">
        <v>6050</v>
      </c>
      <c r="D409" s="33" t="s">
        <v>74</v>
      </c>
      <c r="E409" s="48"/>
      <c r="F409" s="35">
        <v>200000</v>
      </c>
    </row>
    <row r="410" spans="1:6" ht="3.75" customHeight="1">
      <c r="A410" s="73"/>
      <c r="B410" s="113"/>
      <c r="C410" s="114"/>
      <c r="D410" s="59"/>
      <c r="E410" s="60"/>
      <c r="F410" s="54"/>
    </row>
    <row r="411" spans="1:6" ht="19.5" customHeight="1">
      <c r="A411" s="73"/>
      <c r="B411" s="148">
        <v>80123</v>
      </c>
      <c r="C411" s="149"/>
      <c r="D411" s="213" t="s">
        <v>206</v>
      </c>
      <c r="E411" s="241">
        <f>SUM(E413:E421)</f>
        <v>0</v>
      </c>
      <c r="F411" s="241">
        <f>SUM(F413:F421)</f>
        <v>379273</v>
      </c>
    </row>
    <row r="412" spans="1:6" ht="3.75" customHeight="1">
      <c r="A412" s="73"/>
      <c r="B412" s="74"/>
      <c r="C412" s="75"/>
      <c r="D412" s="33"/>
      <c r="E412" s="48"/>
      <c r="F412" s="49"/>
    </row>
    <row r="413" spans="1:6" ht="32.25" customHeight="1">
      <c r="A413" s="73"/>
      <c r="B413" s="74"/>
      <c r="C413" s="95">
        <v>3020</v>
      </c>
      <c r="D413" s="59" t="s">
        <v>30</v>
      </c>
      <c r="E413" s="60"/>
      <c r="F413" s="39">
        <v>500</v>
      </c>
    </row>
    <row r="414" spans="1:8" s="12" customFormat="1" ht="19.5" customHeight="1">
      <c r="A414" s="76"/>
      <c r="B414" s="80"/>
      <c r="C414" s="99">
        <v>4010</v>
      </c>
      <c r="D414" s="64" t="s">
        <v>32</v>
      </c>
      <c r="E414" s="65"/>
      <c r="F414" s="66">
        <v>273000</v>
      </c>
      <c r="G414" s="67"/>
      <c r="H414" s="67"/>
    </row>
    <row r="415" spans="1:6" s="12" customFormat="1" ht="19.5" customHeight="1">
      <c r="A415" s="76"/>
      <c r="B415" s="80"/>
      <c r="C415" s="99">
        <v>4040</v>
      </c>
      <c r="D415" s="64" t="s">
        <v>34</v>
      </c>
      <c r="E415" s="65"/>
      <c r="F415" s="66">
        <v>30037</v>
      </c>
    </row>
    <row r="416" spans="1:8" s="12" customFormat="1" ht="19.5" customHeight="1">
      <c r="A416" s="76"/>
      <c r="B416" s="80"/>
      <c r="C416" s="99">
        <v>4110</v>
      </c>
      <c r="D416" s="64" t="s">
        <v>36</v>
      </c>
      <c r="E416" s="65"/>
      <c r="F416" s="68">
        <v>46717</v>
      </c>
      <c r="H416" s="67"/>
    </row>
    <row r="417" spans="1:6" s="12" customFormat="1" ht="19.5" customHeight="1">
      <c r="A417" s="76"/>
      <c r="B417" s="80"/>
      <c r="C417" s="99">
        <v>4120</v>
      </c>
      <c r="D417" s="64" t="s">
        <v>38</v>
      </c>
      <c r="E417" s="65"/>
      <c r="F417" s="68">
        <v>7433</v>
      </c>
    </row>
    <row r="418" spans="1:6" s="12" customFormat="1" ht="19.5" customHeight="1">
      <c r="A418" s="76"/>
      <c r="B418" s="80"/>
      <c r="C418" s="99">
        <v>4280</v>
      </c>
      <c r="D418" s="64" t="s">
        <v>60</v>
      </c>
      <c r="E418" s="65"/>
      <c r="F418" s="85">
        <v>250</v>
      </c>
    </row>
    <row r="419" spans="1:6" s="12" customFormat="1" ht="19.5" customHeight="1">
      <c r="A419" s="76"/>
      <c r="B419" s="80"/>
      <c r="C419" s="99">
        <v>4410</v>
      </c>
      <c r="D419" s="64" t="s">
        <v>65</v>
      </c>
      <c r="E419" s="65"/>
      <c r="F419" s="85">
        <v>500</v>
      </c>
    </row>
    <row r="420" spans="1:6" ht="31.5">
      <c r="A420" s="73"/>
      <c r="B420" s="74"/>
      <c r="C420" s="91">
        <v>4440</v>
      </c>
      <c r="D420" s="92" t="s">
        <v>40</v>
      </c>
      <c r="E420" s="97"/>
      <c r="F420" s="98">
        <v>20536</v>
      </c>
    </row>
    <row r="421" spans="1:6" ht="32.25" customHeight="1">
      <c r="A421" s="73"/>
      <c r="B421" s="90"/>
      <c r="C421" s="74">
        <v>4700</v>
      </c>
      <c r="D421" s="204" t="s">
        <v>71</v>
      </c>
      <c r="E421" s="283"/>
      <c r="F421" s="35">
        <v>300</v>
      </c>
    </row>
    <row r="422" spans="1:6" ht="3.75" customHeight="1">
      <c r="A422" s="73"/>
      <c r="B422" s="113"/>
      <c r="C422" s="114"/>
      <c r="D422" s="59"/>
      <c r="E422" s="60"/>
      <c r="F422" s="39"/>
    </row>
    <row r="423" spans="1:6" ht="19.5" customHeight="1">
      <c r="A423" s="209"/>
      <c r="B423" s="149">
        <v>80124</v>
      </c>
      <c r="C423" s="149"/>
      <c r="D423" s="213" t="s">
        <v>207</v>
      </c>
      <c r="E423" s="241">
        <f>SUM(E425:E432)</f>
        <v>0</v>
      </c>
      <c r="F423" s="241">
        <f>SUM(F425:F432)</f>
        <v>390671</v>
      </c>
    </row>
    <row r="424" spans="1:6" ht="3.75" customHeight="1">
      <c r="A424" s="209"/>
      <c r="B424" s="75"/>
      <c r="C424" s="75"/>
      <c r="D424" s="33"/>
      <c r="E424" s="48"/>
      <c r="F424" s="49"/>
    </row>
    <row r="425" spans="1:6" ht="12.75" customHeight="1" hidden="1" outlineLevel="1">
      <c r="A425" s="209"/>
      <c r="B425" s="75"/>
      <c r="C425" s="176">
        <v>2310</v>
      </c>
      <c r="D425" s="269" t="s">
        <v>56</v>
      </c>
      <c r="E425" s="178"/>
      <c r="F425" s="179"/>
    </row>
    <row r="426" spans="1:8" s="12" customFormat="1" ht="19.5" customHeight="1" collapsed="1">
      <c r="A426" s="211"/>
      <c r="B426" s="117"/>
      <c r="C426" s="136">
        <v>4010</v>
      </c>
      <c r="D426" s="276" t="s">
        <v>32</v>
      </c>
      <c r="E426" s="191"/>
      <c r="F426" s="277">
        <v>291501</v>
      </c>
      <c r="G426" s="67"/>
      <c r="H426" s="67"/>
    </row>
    <row r="427" spans="1:6" s="12" customFormat="1" ht="19.5" customHeight="1">
      <c r="A427" s="211"/>
      <c r="B427" s="80"/>
      <c r="C427" s="99">
        <v>4040</v>
      </c>
      <c r="D427" s="64" t="s">
        <v>34</v>
      </c>
      <c r="E427" s="65"/>
      <c r="F427" s="66">
        <v>21550</v>
      </c>
    </row>
    <row r="428" spans="1:8" s="12" customFormat="1" ht="19.5" customHeight="1">
      <c r="A428" s="211"/>
      <c r="B428" s="80"/>
      <c r="C428" s="99">
        <v>4110</v>
      </c>
      <c r="D428" s="64" t="s">
        <v>36</v>
      </c>
      <c r="E428" s="65"/>
      <c r="F428" s="68">
        <v>49300</v>
      </c>
      <c r="H428" s="67"/>
    </row>
    <row r="429" spans="1:6" s="12" customFormat="1" ht="19.5" customHeight="1">
      <c r="A429" s="211"/>
      <c r="B429" s="80"/>
      <c r="C429" s="99">
        <v>4120</v>
      </c>
      <c r="D429" s="64" t="s">
        <v>38</v>
      </c>
      <c r="E429" s="65"/>
      <c r="F429" s="68">
        <v>7660</v>
      </c>
    </row>
    <row r="430" spans="1:6" s="12" customFormat="1" ht="12.75" customHeight="1" hidden="1" outlineLevel="1">
      <c r="A430" s="211"/>
      <c r="B430" s="80"/>
      <c r="C430" s="99">
        <v>4210</v>
      </c>
      <c r="D430" s="64" t="s">
        <v>26</v>
      </c>
      <c r="E430" s="65"/>
      <c r="F430" s="85"/>
    </row>
    <row r="431" spans="1:6" s="12" customFormat="1" ht="19.5" customHeight="1" collapsed="1">
      <c r="A431" s="211"/>
      <c r="B431" s="80"/>
      <c r="C431" s="99">
        <v>4410</v>
      </c>
      <c r="D431" s="64" t="s">
        <v>65</v>
      </c>
      <c r="E431" s="65"/>
      <c r="F431" s="85">
        <v>200</v>
      </c>
    </row>
    <row r="432" spans="1:6" ht="30.75" customHeight="1">
      <c r="A432" s="73"/>
      <c r="B432" s="74"/>
      <c r="C432" s="208">
        <v>4440</v>
      </c>
      <c r="D432" s="33" t="s">
        <v>40</v>
      </c>
      <c r="E432" s="48"/>
      <c r="F432" s="35">
        <v>20460</v>
      </c>
    </row>
    <row r="433" spans="1:6" ht="3.75" customHeight="1">
      <c r="A433" s="73"/>
      <c r="B433" s="113"/>
      <c r="C433" s="184"/>
      <c r="D433" s="59"/>
      <c r="E433" s="60"/>
      <c r="F433" s="54"/>
    </row>
    <row r="434" spans="1:7" ht="19.5" customHeight="1">
      <c r="A434" s="73"/>
      <c r="B434" s="148">
        <v>80130</v>
      </c>
      <c r="C434" s="149"/>
      <c r="D434" s="213" t="s">
        <v>208</v>
      </c>
      <c r="E434" s="265">
        <f>SUM(E436:E463)</f>
        <v>31016</v>
      </c>
      <c r="F434" s="62">
        <f>SUM(F436:F463)</f>
        <v>10704985</v>
      </c>
      <c r="G434" s="171"/>
    </row>
    <row r="435" spans="1:6" ht="3.75" customHeight="1">
      <c r="A435" s="73"/>
      <c r="B435" s="74"/>
      <c r="C435" s="75"/>
      <c r="D435" s="33"/>
      <c r="E435" s="48"/>
      <c r="F435" s="49"/>
    </row>
    <row r="436" spans="1:6" ht="19.5" customHeight="1">
      <c r="A436" s="73"/>
      <c r="B436" s="74"/>
      <c r="C436" s="57" t="s">
        <v>43</v>
      </c>
      <c r="D436" s="59" t="s">
        <v>44</v>
      </c>
      <c r="E436" s="229">
        <v>2795</v>
      </c>
      <c r="F436" s="127"/>
    </row>
    <row r="437" spans="1:6" ht="66" customHeight="1">
      <c r="A437" s="73"/>
      <c r="B437" s="74"/>
      <c r="C437" s="86" t="s">
        <v>45</v>
      </c>
      <c r="D437" s="123" t="s">
        <v>82</v>
      </c>
      <c r="E437" s="88">
        <v>9767</v>
      </c>
      <c r="F437" s="89"/>
    </row>
    <row r="438" spans="1:6" ht="19.5" customHeight="1">
      <c r="A438" s="73"/>
      <c r="B438" s="74"/>
      <c r="C438" s="284" t="s">
        <v>49</v>
      </c>
      <c r="D438" s="285" t="s">
        <v>50</v>
      </c>
      <c r="E438" s="286">
        <v>15781</v>
      </c>
      <c r="F438" s="168"/>
    </row>
    <row r="439" spans="1:6" ht="19.5" customHeight="1">
      <c r="A439" s="73"/>
      <c r="B439" s="75"/>
      <c r="C439" s="242" t="s">
        <v>51</v>
      </c>
      <c r="D439" s="287" t="s">
        <v>52</v>
      </c>
      <c r="E439" s="288">
        <v>2673</v>
      </c>
      <c r="F439" s="275"/>
    </row>
    <row r="440" spans="1:7" ht="31.5">
      <c r="A440" s="73"/>
      <c r="B440" s="74"/>
      <c r="C440" s="95">
        <v>3020</v>
      </c>
      <c r="D440" s="59" t="s">
        <v>30</v>
      </c>
      <c r="E440" s="60"/>
      <c r="F440" s="39">
        <v>17268</v>
      </c>
      <c r="G440" s="171"/>
    </row>
    <row r="441" spans="1:8" s="12" customFormat="1" ht="19.5" customHeight="1">
      <c r="A441" s="76"/>
      <c r="B441" s="80"/>
      <c r="C441" s="99">
        <v>4010</v>
      </c>
      <c r="D441" s="64" t="s">
        <v>32</v>
      </c>
      <c r="E441" s="65"/>
      <c r="F441" s="66">
        <v>7289869</v>
      </c>
      <c r="H441" s="67"/>
    </row>
    <row r="442" spans="1:6" s="12" customFormat="1" ht="19.5" customHeight="1">
      <c r="A442" s="76"/>
      <c r="B442" s="80"/>
      <c r="C442" s="99">
        <v>4040</v>
      </c>
      <c r="D442" s="64" t="s">
        <v>34</v>
      </c>
      <c r="E442" s="65"/>
      <c r="F442" s="66">
        <v>532518</v>
      </c>
    </row>
    <row r="443" spans="1:8" s="12" customFormat="1" ht="19.5" customHeight="1">
      <c r="A443" s="76"/>
      <c r="B443" s="80"/>
      <c r="C443" s="99">
        <v>4110</v>
      </c>
      <c r="D443" s="64" t="s">
        <v>36</v>
      </c>
      <c r="E443" s="65"/>
      <c r="F443" s="68">
        <v>1205556</v>
      </c>
      <c r="H443" s="67"/>
    </row>
    <row r="444" spans="1:6" s="12" customFormat="1" ht="19.5" customHeight="1">
      <c r="A444" s="76"/>
      <c r="B444" s="80"/>
      <c r="C444" s="99">
        <v>4120</v>
      </c>
      <c r="D444" s="64" t="s">
        <v>38</v>
      </c>
      <c r="E444" s="65"/>
      <c r="F444" s="68">
        <v>188610</v>
      </c>
    </row>
    <row r="445" spans="1:6" ht="33" customHeight="1">
      <c r="A445" s="94"/>
      <c r="B445" s="74"/>
      <c r="C445" s="91">
        <v>4140</v>
      </c>
      <c r="D445" s="92" t="s">
        <v>209</v>
      </c>
      <c r="E445" s="97"/>
      <c r="F445" s="98">
        <v>11700</v>
      </c>
    </row>
    <row r="446" spans="1:6" s="12" customFormat="1" ht="19.5" customHeight="1">
      <c r="A446" s="77"/>
      <c r="B446" s="80"/>
      <c r="C446" s="99">
        <v>4170</v>
      </c>
      <c r="D446" s="64" t="s">
        <v>57</v>
      </c>
      <c r="E446" s="65"/>
      <c r="F446" s="66">
        <v>17854</v>
      </c>
    </row>
    <row r="447" spans="1:6" s="12" customFormat="1" ht="19.5" customHeight="1">
      <c r="A447" s="77"/>
      <c r="B447" s="80"/>
      <c r="C447" s="99">
        <v>4210</v>
      </c>
      <c r="D447" s="64" t="s">
        <v>26</v>
      </c>
      <c r="E447" s="65"/>
      <c r="F447" s="85">
        <v>315887</v>
      </c>
    </row>
    <row r="448" spans="1:6" ht="31.5">
      <c r="A448" s="73"/>
      <c r="B448" s="74"/>
      <c r="C448" s="91">
        <v>4240</v>
      </c>
      <c r="D448" s="92" t="s">
        <v>205</v>
      </c>
      <c r="E448" s="97"/>
      <c r="F448" s="98">
        <v>4523</v>
      </c>
    </row>
    <row r="449" spans="1:6" s="12" customFormat="1" ht="19.5" customHeight="1">
      <c r="A449" s="76"/>
      <c r="B449" s="80"/>
      <c r="C449" s="99">
        <v>4260</v>
      </c>
      <c r="D449" s="64" t="s">
        <v>58</v>
      </c>
      <c r="E449" s="65"/>
      <c r="F449" s="85">
        <v>385775</v>
      </c>
    </row>
    <row r="450" spans="1:6" s="12" customFormat="1" ht="19.5" customHeight="1">
      <c r="A450" s="76"/>
      <c r="B450" s="80"/>
      <c r="C450" s="99">
        <v>4270</v>
      </c>
      <c r="D450" s="64" t="s">
        <v>59</v>
      </c>
      <c r="E450" s="65"/>
      <c r="F450" s="85">
        <v>91000</v>
      </c>
    </row>
    <row r="451" spans="1:6" s="12" customFormat="1" ht="19.5" customHeight="1">
      <c r="A451" s="76"/>
      <c r="B451" s="80"/>
      <c r="C451" s="99">
        <v>4280</v>
      </c>
      <c r="D451" s="64" t="s">
        <v>60</v>
      </c>
      <c r="E451" s="65"/>
      <c r="F451" s="85">
        <v>10296</v>
      </c>
    </row>
    <row r="452" spans="1:6" s="12" customFormat="1" ht="19.5" customHeight="1">
      <c r="A452" s="76"/>
      <c r="B452" s="80"/>
      <c r="C452" s="99">
        <v>4300</v>
      </c>
      <c r="D452" s="64" t="s">
        <v>20</v>
      </c>
      <c r="E452" s="65"/>
      <c r="F452" s="85">
        <v>71684</v>
      </c>
    </row>
    <row r="453" spans="1:6" s="12" customFormat="1" ht="19.5" customHeight="1">
      <c r="A453" s="76"/>
      <c r="B453" s="80"/>
      <c r="C453" s="99">
        <v>4350</v>
      </c>
      <c r="D453" s="64" t="s">
        <v>61</v>
      </c>
      <c r="E453" s="65"/>
      <c r="F453" s="85">
        <v>7023</v>
      </c>
    </row>
    <row r="454" spans="1:6" s="12" customFormat="1" ht="32.25" customHeight="1">
      <c r="A454" s="76"/>
      <c r="B454" s="80"/>
      <c r="C454" s="91">
        <v>4360</v>
      </c>
      <c r="D454" s="92" t="s">
        <v>62</v>
      </c>
      <c r="E454" s="65"/>
      <c r="F454" s="98">
        <v>550</v>
      </c>
    </row>
    <row r="455" spans="1:6" s="12" customFormat="1" ht="32.25" customHeight="1">
      <c r="A455" s="76"/>
      <c r="B455" s="80"/>
      <c r="C455" s="91">
        <v>4370</v>
      </c>
      <c r="D455" s="92" t="s">
        <v>63</v>
      </c>
      <c r="E455" s="65"/>
      <c r="F455" s="98">
        <v>25893</v>
      </c>
    </row>
    <row r="456" spans="1:6" s="12" customFormat="1" ht="19.5" customHeight="1">
      <c r="A456" s="76"/>
      <c r="B456" s="80"/>
      <c r="C456" s="99">
        <v>4410</v>
      </c>
      <c r="D456" s="64" t="s">
        <v>65</v>
      </c>
      <c r="E456" s="65"/>
      <c r="F456" s="85">
        <v>7300</v>
      </c>
    </row>
    <row r="457" spans="1:6" s="12" customFormat="1" ht="19.5" customHeight="1">
      <c r="A457" s="76"/>
      <c r="B457" s="80"/>
      <c r="C457" s="99">
        <v>4430</v>
      </c>
      <c r="D457" s="64" t="s">
        <v>66</v>
      </c>
      <c r="E457" s="65"/>
      <c r="F457" s="85">
        <v>5244</v>
      </c>
    </row>
    <row r="458" spans="1:6" ht="31.5">
      <c r="A458" s="73"/>
      <c r="B458" s="74"/>
      <c r="C458" s="100">
        <v>4440</v>
      </c>
      <c r="D458" s="101" t="s">
        <v>40</v>
      </c>
      <c r="E458" s="102"/>
      <c r="F458" s="103">
        <v>480137</v>
      </c>
    </row>
    <row r="459" spans="1:6" ht="19.5" customHeight="1">
      <c r="A459" s="73"/>
      <c r="B459" s="74"/>
      <c r="C459" s="90">
        <v>4580</v>
      </c>
      <c r="D459" s="33" t="s">
        <v>50</v>
      </c>
      <c r="E459" s="48"/>
      <c r="F459" s="35">
        <v>218</v>
      </c>
    </row>
    <row r="460" spans="1:6" ht="31.5">
      <c r="A460" s="73"/>
      <c r="B460" s="74"/>
      <c r="C460" s="91">
        <v>4700</v>
      </c>
      <c r="D460" s="92" t="s">
        <v>71</v>
      </c>
      <c r="E460" s="97"/>
      <c r="F460" s="98">
        <v>16130</v>
      </c>
    </row>
    <row r="461" spans="1:6" ht="33" customHeight="1">
      <c r="A461" s="73"/>
      <c r="B461" s="74"/>
      <c r="C461" s="91">
        <v>4740</v>
      </c>
      <c r="D461" s="92" t="s">
        <v>72</v>
      </c>
      <c r="E461" s="97"/>
      <c r="F461" s="98">
        <v>6150</v>
      </c>
    </row>
    <row r="462" spans="1:6" ht="31.5">
      <c r="A462" s="73"/>
      <c r="B462" s="74"/>
      <c r="C462" s="91">
        <v>4750</v>
      </c>
      <c r="D462" s="92" t="s">
        <v>73</v>
      </c>
      <c r="E462" s="97"/>
      <c r="F462" s="98">
        <v>13800</v>
      </c>
    </row>
    <row r="463" spans="1:6" ht="31.5" hidden="1" outlineLevel="1">
      <c r="A463" s="73"/>
      <c r="B463" s="74"/>
      <c r="C463" s="90">
        <v>6060</v>
      </c>
      <c r="D463" s="33" t="s">
        <v>75</v>
      </c>
      <c r="E463" s="48"/>
      <c r="F463" s="35"/>
    </row>
    <row r="464" spans="1:6" ht="3.75" customHeight="1" collapsed="1">
      <c r="A464" s="73"/>
      <c r="B464" s="113"/>
      <c r="C464" s="114"/>
      <c r="D464" s="59"/>
      <c r="E464" s="60"/>
      <c r="F464" s="54"/>
    </row>
    <row r="465" spans="1:6" ht="19.5" customHeight="1">
      <c r="A465" s="73"/>
      <c r="B465" s="148">
        <v>80134</v>
      </c>
      <c r="C465" s="149"/>
      <c r="D465" s="213" t="s">
        <v>210</v>
      </c>
      <c r="E465" s="241">
        <f>SUM(E467:E474)</f>
        <v>0</v>
      </c>
      <c r="F465" s="241">
        <f>SUM(F467:F474)</f>
        <v>1397103</v>
      </c>
    </row>
    <row r="466" spans="1:6" ht="3.75" customHeight="1">
      <c r="A466" s="73"/>
      <c r="B466" s="74"/>
      <c r="C466" s="75"/>
      <c r="D466" s="33"/>
      <c r="E466" s="48"/>
      <c r="F466" s="49"/>
    </row>
    <row r="467" spans="1:8" s="12" customFormat="1" ht="19.5" customHeight="1">
      <c r="A467" s="76"/>
      <c r="B467" s="80"/>
      <c r="C467" s="289">
        <v>4010</v>
      </c>
      <c r="D467" s="82" t="s">
        <v>32</v>
      </c>
      <c r="E467" s="83"/>
      <c r="F467" s="180">
        <v>1054701</v>
      </c>
      <c r="G467" s="67"/>
      <c r="H467" s="290"/>
    </row>
    <row r="468" spans="1:6" s="12" customFormat="1" ht="19.5" customHeight="1">
      <c r="A468" s="76"/>
      <c r="B468" s="80"/>
      <c r="C468" s="99">
        <v>4040</v>
      </c>
      <c r="D468" s="64" t="s">
        <v>34</v>
      </c>
      <c r="E468" s="65"/>
      <c r="F468" s="66">
        <v>76506</v>
      </c>
    </row>
    <row r="469" spans="1:8" s="12" customFormat="1" ht="19.5" customHeight="1">
      <c r="A469" s="76"/>
      <c r="B469" s="80"/>
      <c r="C469" s="99">
        <v>4110</v>
      </c>
      <c r="D469" s="64" t="s">
        <v>36</v>
      </c>
      <c r="E469" s="65"/>
      <c r="F469" s="68">
        <v>177054</v>
      </c>
      <c r="H469" s="67"/>
    </row>
    <row r="470" spans="1:6" s="12" customFormat="1" ht="19.5" customHeight="1">
      <c r="A470" s="76"/>
      <c r="B470" s="80"/>
      <c r="C470" s="99">
        <v>4120</v>
      </c>
      <c r="D470" s="64" t="s">
        <v>38</v>
      </c>
      <c r="E470" s="65"/>
      <c r="F470" s="68">
        <v>26601</v>
      </c>
    </row>
    <row r="471" spans="1:6" s="12" customFormat="1" ht="19.5" customHeight="1">
      <c r="A471" s="76"/>
      <c r="B471" s="80"/>
      <c r="C471" s="99">
        <v>4210</v>
      </c>
      <c r="D471" s="64" t="s">
        <v>26</v>
      </c>
      <c r="E471" s="65"/>
      <c r="F471" s="85">
        <v>517</v>
      </c>
    </row>
    <row r="472" spans="1:6" s="12" customFormat="1" ht="19.5" customHeight="1">
      <c r="A472" s="76"/>
      <c r="B472" s="80"/>
      <c r="C472" s="99">
        <v>4260</v>
      </c>
      <c r="D472" s="64" t="s">
        <v>58</v>
      </c>
      <c r="E472" s="65"/>
      <c r="F472" s="85">
        <v>745</v>
      </c>
    </row>
    <row r="473" spans="1:6" ht="31.5">
      <c r="A473" s="73"/>
      <c r="B473" s="74"/>
      <c r="C473" s="91">
        <v>4440</v>
      </c>
      <c r="D473" s="92" t="s">
        <v>40</v>
      </c>
      <c r="E473" s="97"/>
      <c r="F473" s="98">
        <v>60979</v>
      </c>
    </row>
    <row r="474" spans="1:6" ht="31.5" hidden="1" outlineLevel="1">
      <c r="A474" s="73"/>
      <c r="B474" s="74"/>
      <c r="C474" s="90">
        <v>4700</v>
      </c>
      <c r="D474" s="33" t="s">
        <v>71</v>
      </c>
      <c r="E474" s="48"/>
      <c r="F474" s="35"/>
    </row>
    <row r="475" spans="1:6" ht="3.75" customHeight="1" collapsed="1">
      <c r="A475" s="73"/>
      <c r="B475" s="113"/>
      <c r="C475" s="114"/>
      <c r="D475" s="59"/>
      <c r="E475" s="60"/>
      <c r="F475" s="54"/>
    </row>
    <row r="476" spans="1:6" ht="48.75" customHeight="1">
      <c r="A476" s="73"/>
      <c r="B476" s="148">
        <v>80140</v>
      </c>
      <c r="C476" s="148"/>
      <c r="D476" s="213" t="s">
        <v>211</v>
      </c>
      <c r="E476" s="291">
        <f>SUM(E477:E497)</f>
        <v>4000</v>
      </c>
      <c r="F476" s="291">
        <f>SUM(F477:F497)</f>
        <v>1311098</v>
      </c>
    </row>
    <row r="477" spans="1:6" ht="33" customHeight="1">
      <c r="A477" s="73"/>
      <c r="B477" s="74"/>
      <c r="C477" s="57" t="s">
        <v>47</v>
      </c>
      <c r="D477" s="59" t="s">
        <v>48</v>
      </c>
      <c r="E477" s="121">
        <v>1000</v>
      </c>
      <c r="F477" s="127"/>
    </row>
    <row r="478" spans="1:6" ht="19.5" customHeight="1">
      <c r="A478" s="73"/>
      <c r="B478" s="74"/>
      <c r="C478" s="284" t="s">
        <v>49</v>
      </c>
      <c r="D478" s="285" t="s">
        <v>50</v>
      </c>
      <c r="E478" s="292">
        <v>2750</v>
      </c>
      <c r="F478" s="293"/>
    </row>
    <row r="479" spans="1:6" ht="19.5" customHeight="1">
      <c r="A479" s="73"/>
      <c r="B479" s="75"/>
      <c r="C479" s="242" t="s">
        <v>51</v>
      </c>
      <c r="D479" s="287" t="s">
        <v>52</v>
      </c>
      <c r="E479" s="288">
        <v>250</v>
      </c>
      <c r="F479" s="275"/>
    </row>
    <row r="480" spans="1:6" ht="30.75" customHeight="1">
      <c r="A480" s="73"/>
      <c r="B480" s="74"/>
      <c r="C480" s="113">
        <v>3020</v>
      </c>
      <c r="D480" s="59" t="s">
        <v>30</v>
      </c>
      <c r="E480" s="229"/>
      <c r="F480" s="282">
        <v>2000</v>
      </c>
    </row>
    <row r="481" spans="1:8" s="12" customFormat="1" ht="19.5" customHeight="1">
      <c r="A481" s="76"/>
      <c r="B481" s="80"/>
      <c r="C481" s="99">
        <v>4010</v>
      </c>
      <c r="D481" s="64" t="s">
        <v>32</v>
      </c>
      <c r="E481" s="65"/>
      <c r="F481" s="66">
        <v>939093</v>
      </c>
      <c r="G481" s="67"/>
      <c r="H481" s="67"/>
    </row>
    <row r="482" spans="1:6" s="12" customFormat="1" ht="19.5" customHeight="1">
      <c r="A482" s="76"/>
      <c r="B482" s="80"/>
      <c r="C482" s="99">
        <v>4040</v>
      </c>
      <c r="D482" s="64" t="s">
        <v>34</v>
      </c>
      <c r="E482" s="65"/>
      <c r="F482" s="66">
        <v>70253</v>
      </c>
    </row>
    <row r="483" spans="1:8" s="12" customFormat="1" ht="19.5" customHeight="1">
      <c r="A483" s="76"/>
      <c r="B483" s="80"/>
      <c r="C483" s="99">
        <v>4110</v>
      </c>
      <c r="D483" s="64" t="s">
        <v>36</v>
      </c>
      <c r="E483" s="65"/>
      <c r="F483" s="68">
        <v>156590</v>
      </c>
      <c r="H483" s="67"/>
    </row>
    <row r="484" spans="1:6" s="12" customFormat="1" ht="19.5" customHeight="1">
      <c r="A484" s="76"/>
      <c r="B484" s="80"/>
      <c r="C484" s="99">
        <v>4120</v>
      </c>
      <c r="D484" s="64" t="s">
        <v>38</v>
      </c>
      <c r="E484" s="65"/>
      <c r="F484" s="68">
        <v>24000</v>
      </c>
    </row>
    <row r="485" spans="1:6" s="12" customFormat="1" ht="12.75" customHeight="1" hidden="1" outlineLevel="1">
      <c r="A485" s="77"/>
      <c r="B485" s="80"/>
      <c r="C485" s="99">
        <v>4170</v>
      </c>
      <c r="D485" s="64" t="s">
        <v>57</v>
      </c>
      <c r="E485" s="65"/>
      <c r="F485" s="85"/>
    </row>
    <row r="486" spans="1:6" s="12" customFormat="1" ht="19.5" customHeight="1" collapsed="1">
      <c r="A486" s="77"/>
      <c r="B486" s="80"/>
      <c r="C486" s="99">
        <v>4210</v>
      </c>
      <c r="D486" s="64" t="s">
        <v>26</v>
      </c>
      <c r="E486" s="65"/>
      <c r="F486" s="85">
        <v>21000</v>
      </c>
    </row>
    <row r="487" spans="1:6" s="12" customFormat="1" ht="19.5" customHeight="1">
      <c r="A487" s="77"/>
      <c r="B487" s="80"/>
      <c r="C487" s="99">
        <v>4260</v>
      </c>
      <c r="D487" s="64" t="s">
        <v>58</v>
      </c>
      <c r="E487" s="65"/>
      <c r="F487" s="85">
        <v>7800</v>
      </c>
    </row>
    <row r="488" spans="1:6" s="12" customFormat="1" ht="19.5" customHeight="1">
      <c r="A488" s="77"/>
      <c r="B488" s="80"/>
      <c r="C488" s="99">
        <v>4280</v>
      </c>
      <c r="D488" s="64" t="s">
        <v>60</v>
      </c>
      <c r="E488" s="65"/>
      <c r="F488" s="85">
        <v>2040</v>
      </c>
    </row>
    <row r="489" spans="1:6" s="12" customFormat="1" ht="19.5" customHeight="1">
      <c r="A489" s="77"/>
      <c r="B489" s="80"/>
      <c r="C489" s="99">
        <v>4300</v>
      </c>
      <c r="D489" s="64" t="s">
        <v>20</v>
      </c>
      <c r="E489" s="65"/>
      <c r="F489" s="85">
        <v>9322</v>
      </c>
    </row>
    <row r="490" spans="1:6" s="12" customFormat="1" ht="19.5" customHeight="1">
      <c r="A490" s="77"/>
      <c r="B490" s="80"/>
      <c r="C490" s="99">
        <v>4350</v>
      </c>
      <c r="D490" s="64" t="s">
        <v>61</v>
      </c>
      <c r="E490" s="65"/>
      <c r="F490" s="85">
        <v>2500</v>
      </c>
    </row>
    <row r="491" spans="1:6" s="12" customFormat="1" ht="31.5" customHeight="1">
      <c r="A491" s="77"/>
      <c r="B491" s="80"/>
      <c r="C491" s="91">
        <v>4370</v>
      </c>
      <c r="D491" s="92" t="s">
        <v>63</v>
      </c>
      <c r="E491" s="65"/>
      <c r="F491" s="98">
        <v>3000</v>
      </c>
    </row>
    <row r="492" spans="1:6" s="12" customFormat="1" ht="19.5" customHeight="1">
      <c r="A492" s="77"/>
      <c r="B492" s="80"/>
      <c r="C492" s="99">
        <v>4410</v>
      </c>
      <c r="D492" s="64" t="s">
        <v>65</v>
      </c>
      <c r="E492" s="65"/>
      <c r="F492" s="85">
        <v>3000</v>
      </c>
    </row>
    <row r="493" spans="1:6" s="12" customFormat="1" ht="19.5" customHeight="1">
      <c r="A493" s="77"/>
      <c r="B493" s="80"/>
      <c r="C493" s="99">
        <v>4430</v>
      </c>
      <c r="D493" s="64" t="s">
        <v>66</v>
      </c>
      <c r="E493" s="65"/>
      <c r="F493" s="85">
        <v>3500</v>
      </c>
    </row>
    <row r="494" spans="1:6" ht="31.5" customHeight="1">
      <c r="A494" s="73"/>
      <c r="B494" s="74"/>
      <c r="C494" s="91">
        <v>4440</v>
      </c>
      <c r="D494" s="92" t="s">
        <v>40</v>
      </c>
      <c r="E494" s="97"/>
      <c r="F494" s="98">
        <v>55000</v>
      </c>
    </row>
    <row r="495" spans="1:6" ht="33.75" customHeight="1">
      <c r="A495" s="73"/>
      <c r="B495" s="74"/>
      <c r="C495" s="91">
        <v>4700</v>
      </c>
      <c r="D495" s="92" t="s">
        <v>71</v>
      </c>
      <c r="E495" s="97"/>
      <c r="F495" s="98">
        <v>8500</v>
      </c>
    </row>
    <row r="496" spans="1:6" ht="32.25" customHeight="1">
      <c r="A496" s="73"/>
      <c r="B496" s="74"/>
      <c r="C496" s="100">
        <v>4740</v>
      </c>
      <c r="D496" s="101" t="s">
        <v>72</v>
      </c>
      <c r="E496" s="102"/>
      <c r="F496" s="103">
        <v>1000</v>
      </c>
    </row>
    <row r="497" spans="1:6" ht="31.5" customHeight="1">
      <c r="A497" s="73"/>
      <c r="B497" s="74"/>
      <c r="C497" s="90">
        <v>4750</v>
      </c>
      <c r="D497" s="33" t="s">
        <v>73</v>
      </c>
      <c r="E497" s="48"/>
      <c r="F497" s="35">
        <v>2500</v>
      </c>
    </row>
    <row r="498" spans="1:6" ht="3.75" customHeight="1">
      <c r="A498" s="73"/>
      <c r="B498" s="74"/>
      <c r="C498" s="90"/>
      <c r="D498" s="33"/>
      <c r="E498" s="48"/>
      <c r="F498" s="49"/>
    </row>
    <row r="499" spans="1:6" ht="19.5" customHeight="1">
      <c r="A499" s="73"/>
      <c r="B499" s="148">
        <v>80146</v>
      </c>
      <c r="C499" s="149"/>
      <c r="D499" s="213" t="s">
        <v>212</v>
      </c>
      <c r="E499" s="241">
        <f>SUM(E501:E504)</f>
        <v>0</v>
      </c>
      <c r="F499" s="241">
        <f>SUM(F501:F504)</f>
        <v>91500</v>
      </c>
    </row>
    <row r="500" spans="1:6" ht="3.75" customHeight="1">
      <c r="A500" s="73"/>
      <c r="B500" s="74"/>
      <c r="C500" s="75"/>
      <c r="D500" s="33"/>
      <c r="E500" s="48"/>
      <c r="F500" s="49"/>
    </row>
    <row r="501" spans="1:6" ht="12.75" customHeight="1" hidden="1" outlineLevel="1">
      <c r="A501" s="73"/>
      <c r="B501" s="74"/>
      <c r="C501" s="95">
        <v>4210</v>
      </c>
      <c r="D501" s="82" t="s">
        <v>26</v>
      </c>
      <c r="E501" s="60"/>
      <c r="F501" s="54"/>
    </row>
    <row r="502" spans="1:6" ht="12.75" customHeight="1" hidden="1" outlineLevel="1">
      <c r="A502" s="73"/>
      <c r="B502" s="74"/>
      <c r="C502" s="90">
        <v>4240</v>
      </c>
      <c r="D502" s="33" t="s">
        <v>213</v>
      </c>
      <c r="E502" s="48"/>
      <c r="F502" s="35"/>
    </row>
    <row r="503" spans="1:6" s="12" customFormat="1" ht="19.5" customHeight="1" collapsed="1">
      <c r="A503" s="76"/>
      <c r="B503" s="80"/>
      <c r="C503" s="294">
        <v>4300</v>
      </c>
      <c r="D503" s="64" t="s">
        <v>20</v>
      </c>
      <c r="E503" s="181"/>
      <c r="F503" s="85">
        <v>17000</v>
      </c>
    </row>
    <row r="504" spans="1:6" ht="32.25" customHeight="1">
      <c r="A504" s="73"/>
      <c r="B504" s="74"/>
      <c r="C504" s="90">
        <v>4700</v>
      </c>
      <c r="D504" s="33" t="s">
        <v>71</v>
      </c>
      <c r="E504" s="48"/>
      <c r="F504" s="35">
        <v>74500</v>
      </c>
    </row>
    <row r="505" spans="1:6" ht="3.75" customHeight="1">
      <c r="A505" s="73"/>
      <c r="B505" s="113"/>
      <c r="C505" s="114"/>
      <c r="D505" s="59"/>
      <c r="E505" s="60"/>
      <c r="F505" s="54"/>
    </row>
    <row r="506" spans="1:6" ht="19.5" customHeight="1">
      <c r="A506" s="73"/>
      <c r="B506" s="148">
        <v>80195</v>
      </c>
      <c r="C506" s="149"/>
      <c r="D506" s="213" t="s">
        <v>142</v>
      </c>
      <c r="E506" s="241">
        <f>SUM(E508:E515)</f>
        <v>0</v>
      </c>
      <c r="F506" s="241">
        <f>SUM(F508:F515)</f>
        <v>1624470</v>
      </c>
    </row>
    <row r="507" spans="1:6" ht="3.75" customHeight="1">
      <c r="A507" s="94"/>
      <c r="B507" s="74"/>
      <c r="C507" s="75"/>
      <c r="D507" s="33"/>
      <c r="E507" s="48"/>
      <c r="F507" s="49"/>
    </row>
    <row r="508" spans="1:6" ht="45.75" customHeight="1">
      <c r="A508" s="73"/>
      <c r="B508" s="74"/>
      <c r="C508" s="95">
        <v>2540</v>
      </c>
      <c r="D508" s="37" t="s">
        <v>214</v>
      </c>
      <c r="E508" s="60"/>
      <c r="F508" s="39">
        <v>1353830</v>
      </c>
    </row>
    <row r="509" spans="1:8" ht="12.75" customHeight="1" hidden="1" outlineLevel="1">
      <c r="A509" s="73"/>
      <c r="B509" s="74"/>
      <c r="C509" s="95">
        <v>4170</v>
      </c>
      <c r="D509" s="295" t="s">
        <v>57</v>
      </c>
      <c r="E509" s="60"/>
      <c r="F509" s="54"/>
      <c r="H509" s="171"/>
    </row>
    <row r="510" spans="1:6" s="12" customFormat="1" ht="19.5" customHeight="1" collapsed="1">
      <c r="A510" s="76"/>
      <c r="B510" s="80"/>
      <c r="C510" s="99">
        <v>4210</v>
      </c>
      <c r="D510" s="64" t="s">
        <v>26</v>
      </c>
      <c r="E510" s="65"/>
      <c r="F510" s="85">
        <v>10500</v>
      </c>
    </row>
    <row r="511" spans="1:6" s="12" customFormat="1" ht="19.5" customHeight="1">
      <c r="A511" s="76"/>
      <c r="B511" s="80"/>
      <c r="C511" s="99">
        <v>4260</v>
      </c>
      <c r="D511" s="64" t="s">
        <v>58</v>
      </c>
      <c r="E511" s="65"/>
      <c r="F511" s="85">
        <v>5000</v>
      </c>
    </row>
    <row r="512" spans="1:6" s="12" customFormat="1" ht="19.5" customHeight="1">
      <c r="A512" s="76"/>
      <c r="B512" s="80"/>
      <c r="C512" s="99">
        <v>4300</v>
      </c>
      <c r="D512" s="64" t="s">
        <v>20</v>
      </c>
      <c r="E512" s="65"/>
      <c r="F512" s="85">
        <v>31000</v>
      </c>
    </row>
    <row r="513" spans="1:6" ht="31.5" customHeight="1">
      <c r="A513" s="73"/>
      <c r="B513" s="74"/>
      <c r="C513" s="91">
        <v>4440</v>
      </c>
      <c r="D513" s="92" t="s">
        <v>40</v>
      </c>
      <c r="E513" s="97"/>
      <c r="F513" s="98">
        <v>211840</v>
      </c>
    </row>
    <row r="514" spans="1:6" ht="31.5" customHeight="1">
      <c r="A514" s="73"/>
      <c r="B514" s="74"/>
      <c r="C514" s="91">
        <v>4700</v>
      </c>
      <c r="D514" s="92" t="s">
        <v>71</v>
      </c>
      <c r="E514" s="97"/>
      <c r="F514" s="98">
        <v>10500</v>
      </c>
    </row>
    <row r="515" spans="1:6" ht="31.5" customHeight="1">
      <c r="A515" s="73"/>
      <c r="B515" s="74"/>
      <c r="C515" s="90">
        <v>4750</v>
      </c>
      <c r="D515" s="33" t="s">
        <v>73</v>
      </c>
      <c r="E515" s="48"/>
      <c r="F515" s="35">
        <v>1800</v>
      </c>
    </row>
    <row r="516" spans="1:6" ht="3.75" customHeight="1">
      <c r="A516" s="112"/>
      <c r="B516" s="113"/>
      <c r="C516" s="114"/>
      <c r="D516" s="59"/>
      <c r="E516" s="60"/>
      <c r="F516" s="54"/>
    </row>
    <row r="517" spans="1:6" ht="12.75" customHeight="1" hidden="1" outlineLevel="1">
      <c r="A517" s="73">
        <v>803</v>
      </c>
      <c r="B517" s="74"/>
      <c r="C517" s="296"/>
      <c r="D517" s="27" t="s">
        <v>215</v>
      </c>
      <c r="E517" s="28">
        <f>E519</f>
        <v>0</v>
      </c>
      <c r="F517" s="29">
        <f>F519</f>
        <v>0</v>
      </c>
    </row>
    <row r="518" spans="1:6" ht="12.75" customHeight="1" hidden="1" outlineLevel="1">
      <c r="A518" s="73"/>
      <c r="B518" s="74"/>
      <c r="C518" s="208"/>
      <c r="D518" s="33"/>
      <c r="E518" s="48"/>
      <c r="F518" s="49"/>
    </row>
    <row r="519" spans="1:6" ht="12.75" customHeight="1" hidden="1" outlineLevel="1">
      <c r="A519" s="73"/>
      <c r="B519" s="74">
        <v>80309</v>
      </c>
      <c r="C519" s="208"/>
      <c r="D519" s="33" t="s">
        <v>216</v>
      </c>
      <c r="E519" s="48">
        <f>E521</f>
        <v>0</v>
      </c>
      <c r="F519" s="49">
        <f>F522</f>
        <v>0</v>
      </c>
    </row>
    <row r="520" spans="1:6" ht="12.75" customHeight="1" hidden="1" outlineLevel="1">
      <c r="A520" s="73"/>
      <c r="B520" s="74"/>
      <c r="C520" s="208"/>
      <c r="D520" s="33"/>
      <c r="E520" s="48"/>
      <c r="F520" s="49"/>
    </row>
    <row r="521" spans="1:6" ht="63" hidden="1" outlineLevel="1">
      <c r="A521" s="73"/>
      <c r="B521" s="74"/>
      <c r="C521" s="208">
        <v>2328</v>
      </c>
      <c r="D521" s="33" t="s">
        <v>217</v>
      </c>
      <c r="E521" s="48"/>
      <c r="F521" s="49"/>
    </row>
    <row r="522" spans="1:6" ht="15.75" hidden="1" outlineLevel="1">
      <c r="A522" s="73"/>
      <c r="B522" s="74"/>
      <c r="C522" s="208">
        <v>3218</v>
      </c>
      <c r="D522" s="33" t="s">
        <v>218</v>
      </c>
      <c r="E522" s="48"/>
      <c r="F522" s="49"/>
    </row>
    <row r="523" spans="1:6" ht="12.75" customHeight="1" hidden="1" outlineLevel="1">
      <c r="A523" s="112"/>
      <c r="B523" s="74"/>
      <c r="C523" s="208"/>
      <c r="D523" s="33"/>
      <c r="E523" s="48"/>
      <c r="F523" s="49"/>
    </row>
    <row r="524" spans="1:6" s="23" customFormat="1" ht="19.5" customHeight="1" collapsed="1">
      <c r="A524" s="70">
        <v>851</v>
      </c>
      <c r="B524" s="71"/>
      <c r="C524" s="72"/>
      <c r="D524" s="20" t="s">
        <v>219</v>
      </c>
      <c r="E524" s="21">
        <f>SUM(E526+E531)</f>
        <v>2056610</v>
      </c>
      <c r="F524" s="174">
        <f>SUM(F526+F531)</f>
        <v>2218792</v>
      </c>
    </row>
    <row r="525" spans="1:6" ht="3.75" customHeight="1">
      <c r="A525" s="73"/>
      <c r="B525" s="74"/>
      <c r="C525" s="75"/>
      <c r="D525" s="33"/>
      <c r="E525" s="48"/>
      <c r="F525" s="49"/>
    </row>
    <row r="526" spans="1:6" s="298" customFormat="1" ht="19.5" customHeight="1">
      <c r="A526" s="76"/>
      <c r="B526" s="76">
        <v>85111</v>
      </c>
      <c r="C526" s="77"/>
      <c r="D526" s="78" t="s">
        <v>220</v>
      </c>
      <c r="E526" s="297">
        <f>SUM(E528:E529)</f>
        <v>0</v>
      </c>
      <c r="F526" s="116">
        <f>SUM(F528:F529)</f>
        <v>162182</v>
      </c>
    </row>
    <row r="527" spans="1:6" ht="3.75" customHeight="1">
      <c r="A527" s="73"/>
      <c r="B527" s="74"/>
      <c r="C527" s="75"/>
      <c r="D527" s="33"/>
      <c r="E527" s="48"/>
      <c r="F527" s="49"/>
    </row>
    <row r="528" spans="1:6" ht="19.5" customHeight="1">
      <c r="A528" s="73"/>
      <c r="B528" s="74"/>
      <c r="C528" s="176">
        <v>4210</v>
      </c>
      <c r="D528" s="101" t="s">
        <v>26</v>
      </c>
      <c r="E528" s="178"/>
      <c r="F528" s="103">
        <v>65274</v>
      </c>
    </row>
    <row r="529" spans="1:6" ht="78.75">
      <c r="A529" s="73"/>
      <c r="B529" s="74"/>
      <c r="C529" s="75">
        <v>6220</v>
      </c>
      <c r="D529" s="33" t="s">
        <v>221</v>
      </c>
      <c r="E529" s="34"/>
      <c r="F529" s="35">
        <v>96908</v>
      </c>
    </row>
    <row r="530" spans="1:6" ht="3.75" customHeight="1">
      <c r="A530" s="73"/>
      <c r="B530" s="74"/>
      <c r="C530" s="75"/>
      <c r="D530" s="33"/>
      <c r="E530" s="48"/>
      <c r="F530" s="49"/>
    </row>
    <row r="531" spans="1:6" ht="43.5" customHeight="1">
      <c r="A531" s="73"/>
      <c r="B531" s="212">
        <v>85156</v>
      </c>
      <c r="C531" s="299"/>
      <c r="D531" s="300" t="s">
        <v>222</v>
      </c>
      <c r="E531" s="252">
        <f>SUM(E533:E534)</f>
        <v>2056610</v>
      </c>
      <c r="F531" s="252">
        <f>SUM(F533:F534)</f>
        <v>2056610</v>
      </c>
    </row>
    <row r="532" spans="1:6" ht="3.75" customHeight="1">
      <c r="A532" s="73"/>
      <c r="B532" s="109"/>
      <c r="C532" s="73"/>
      <c r="D532" s="301"/>
      <c r="E532" s="32"/>
      <c r="F532" s="32"/>
    </row>
    <row r="533" spans="1:6" ht="60" customHeight="1">
      <c r="A533" s="73"/>
      <c r="B533" s="90"/>
      <c r="C533" s="176">
        <v>2110</v>
      </c>
      <c r="D533" s="177" t="s">
        <v>18</v>
      </c>
      <c r="E533" s="178">
        <v>2056610</v>
      </c>
      <c r="F533" s="103"/>
    </row>
    <row r="534" spans="1:8" ht="19.5" customHeight="1">
      <c r="A534" s="73"/>
      <c r="B534" s="74"/>
      <c r="C534" s="90">
        <v>4130</v>
      </c>
      <c r="D534" s="302" t="s">
        <v>223</v>
      </c>
      <c r="E534" s="48"/>
      <c r="F534" s="303">
        <v>2056610</v>
      </c>
      <c r="G534" s="171"/>
      <c r="H534" s="171"/>
    </row>
    <row r="535" spans="1:6" ht="3.75" customHeight="1">
      <c r="A535" s="112"/>
      <c r="B535" s="113"/>
      <c r="C535" s="114"/>
      <c r="D535" s="59"/>
      <c r="E535" s="60"/>
      <c r="F535" s="54"/>
    </row>
    <row r="536" spans="1:6" s="23" customFormat="1" ht="19.5" customHeight="1">
      <c r="A536" s="70">
        <v>852</v>
      </c>
      <c r="B536" s="71"/>
      <c r="C536" s="71"/>
      <c r="D536" s="20" t="s">
        <v>224</v>
      </c>
      <c r="E536" s="304">
        <f>SUM(E538+E570+E602+E625+E635+E660+E683+E687)</f>
        <v>2102634</v>
      </c>
      <c r="F536" s="304">
        <f>SUM(F538+F570+F602+F625+F635+F660+F683+F687)</f>
        <v>5862668</v>
      </c>
    </row>
    <row r="537" spans="1:6" ht="3.75" customHeight="1">
      <c r="A537" s="73"/>
      <c r="B537" s="74"/>
      <c r="C537" s="74"/>
      <c r="D537" s="27"/>
      <c r="E537" s="28"/>
      <c r="F537" s="62"/>
    </row>
    <row r="538" spans="1:6" ht="19.5" customHeight="1">
      <c r="A538" s="73"/>
      <c r="B538" s="73">
        <v>85201</v>
      </c>
      <c r="C538" s="73"/>
      <c r="D538" s="305" t="s">
        <v>225</v>
      </c>
      <c r="E538" s="306">
        <f>SUM(E540:E568)</f>
        <v>275651</v>
      </c>
      <c r="F538" s="306">
        <f>SUM(F540:F568)</f>
        <v>1947235</v>
      </c>
    </row>
    <row r="539" spans="1:6" ht="3.75" customHeight="1">
      <c r="A539" s="73"/>
      <c r="B539" s="74"/>
      <c r="C539" s="74"/>
      <c r="D539" s="307"/>
      <c r="E539" s="219"/>
      <c r="F539" s="308"/>
    </row>
    <row r="540" spans="1:6" s="12" customFormat="1" ht="19.5" customHeight="1">
      <c r="A540" s="76"/>
      <c r="B540" s="80"/>
      <c r="C540" s="190" t="s">
        <v>113</v>
      </c>
      <c r="D540" s="309" t="s">
        <v>114</v>
      </c>
      <c r="E540" s="222">
        <v>600</v>
      </c>
      <c r="F540" s="129"/>
    </row>
    <row r="541" spans="1:6" s="12" customFormat="1" ht="19.5" customHeight="1">
      <c r="A541" s="76"/>
      <c r="B541" s="80"/>
      <c r="C541" s="193" t="s">
        <v>49</v>
      </c>
      <c r="D541" s="194" t="s">
        <v>50</v>
      </c>
      <c r="E541" s="310">
        <v>1715</v>
      </c>
      <c r="F541" s="311"/>
    </row>
    <row r="542" spans="1:6" s="12" customFormat="1" ht="19.5" customHeight="1">
      <c r="A542" s="76"/>
      <c r="B542" s="80"/>
      <c r="C542" s="193" t="s">
        <v>51</v>
      </c>
      <c r="D542" s="194" t="s">
        <v>52</v>
      </c>
      <c r="E542" s="310">
        <v>1200</v>
      </c>
      <c r="F542" s="311"/>
    </row>
    <row r="543" spans="1:6" ht="60.75" customHeight="1">
      <c r="A543" s="73"/>
      <c r="B543" s="75"/>
      <c r="C543" s="274">
        <v>2320</v>
      </c>
      <c r="D543" s="312" t="s">
        <v>226</v>
      </c>
      <c r="E543" s="244">
        <v>272136</v>
      </c>
      <c r="F543" s="245">
        <v>786221</v>
      </c>
    </row>
    <row r="544" spans="1:6" ht="32.25" customHeight="1">
      <c r="A544" s="73"/>
      <c r="B544" s="74"/>
      <c r="C544" s="113">
        <v>3020</v>
      </c>
      <c r="D544" s="59" t="s">
        <v>30</v>
      </c>
      <c r="E544" s="60"/>
      <c r="F544" s="39">
        <v>700</v>
      </c>
    </row>
    <row r="545" spans="1:6" s="12" customFormat="1" ht="19.5" customHeight="1">
      <c r="A545" s="76"/>
      <c r="B545" s="80"/>
      <c r="C545" s="99">
        <v>3110</v>
      </c>
      <c r="D545" s="313" t="s">
        <v>227</v>
      </c>
      <c r="E545" s="181"/>
      <c r="F545" s="85">
        <v>140959</v>
      </c>
    </row>
    <row r="546" spans="1:8" s="147" customFormat="1" ht="19.5" customHeight="1">
      <c r="A546" s="73"/>
      <c r="B546" s="74"/>
      <c r="C546" s="114">
        <v>4010</v>
      </c>
      <c r="D546" s="59" t="s">
        <v>32</v>
      </c>
      <c r="E546" s="60"/>
      <c r="F546" s="248">
        <v>597726</v>
      </c>
      <c r="G546" s="314"/>
      <c r="H546" s="314"/>
    </row>
    <row r="547" spans="1:8" s="12" customFormat="1" ht="19.5" customHeight="1">
      <c r="A547" s="73"/>
      <c r="B547" s="90"/>
      <c r="C547" s="99">
        <v>4040</v>
      </c>
      <c r="D547" s="64" t="s">
        <v>34</v>
      </c>
      <c r="E547" s="65"/>
      <c r="F547" s="66">
        <v>46061</v>
      </c>
      <c r="H547" s="67"/>
    </row>
    <row r="548" spans="1:8" s="12" customFormat="1" ht="19.5" customHeight="1">
      <c r="A548" s="76"/>
      <c r="B548" s="80"/>
      <c r="C548" s="99">
        <v>4110</v>
      </c>
      <c r="D548" s="64" t="s">
        <v>36</v>
      </c>
      <c r="E548" s="65"/>
      <c r="F548" s="68">
        <v>95452</v>
      </c>
      <c r="H548" s="67"/>
    </row>
    <row r="549" spans="1:6" s="12" customFormat="1" ht="19.5" customHeight="1">
      <c r="A549" s="77"/>
      <c r="B549" s="80"/>
      <c r="C549" s="99">
        <v>4120</v>
      </c>
      <c r="D549" s="64" t="s">
        <v>38</v>
      </c>
      <c r="E549" s="65"/>
      <c r="F549" s="68">
        <v>15005</v>
      </c>
    </row>
    <row r="550" spans="1:6" s="12" customFormat="1" ht="19.5" customHeight="1">
      <c r="A550" s="77"/>
      <c r="B550" s="80"/>
      <c r="C550" s="99">
        <v>4170</v>
      </c>
      <c r="D550" s="64" t="s">
        <v>57</v>
      </c>
      <c r="E550" s="65"/>
      <c r="F550" s="66">
        <v>10400</v>
      </c>
    </row>
    <row r="551" spans="1:6" s="12" customFormat="1" ht="19.5" customHeight="1">
      <c r="A551" s="76"/>
      <c r="B551" s="80"/>
      <c r="C551" s="99">
        <v>4210</v>
      </c>
      <c r="D551" s="64" t="s">
        <v>26</v>
      </c>
      <c r="E551" s="65"/>
      <c r="F551" s="85">
        <v>52811</v>
      </c>
    </row>
    <row r="552" spans="1:6" s="12" customFormat="1" ht="19.5" customHeight="1">
      <c r="A552" s="76"/>
      <c r="B552" s="80"/>
      <c r="C552" s="99">
        <v>4220</v>
      </c>
      <c r="D552" s="313" t="s">
        <v>163</v>
      </c>
      <c r="E552" s="65"/>
      <c r="F552" s="85">
        <v>71960</v>
      </c>
    </row>
    <row r="553" spans="1:6" s="12" customFormat="1" ht="32.25" customHeight="1">
      <c r="A553" s="76"/>
      <c r="B553" s="80"/>
      <c r="C553" s="91">
        <v>4240</v>
      </c>
      <c r="D553" s="64" t="s">
        <v>205</v>
      </c>
      <c r="E553" s="65"/>
      <c r="F553" s="85">
        <v>500</v>
      </c>
    </row>
    <row r="554" spans="1:6" s="12" customFormat="1" ht="19.5" customHeight="1">
      <c r="A554" s="76"/>
      <c r="B554" s="80"/>
      <c r="C554" s="99">
        <v>4260</v>
      </c>
      <c r="D554" s="64" t="s">
        <v>58</v>
      </c>
      <c r="E554" s="65"/>
      <c r="F554" s="85">
        <v>51000</v>
      </c>
    </row>
    <row r="555" spans="1:6" s="12" customFormat="1" ht="19.5" customHeight="1">
      <c r="A555" s="76"/>
      <c r="B555" s="80"/>
      <c r="C555" s="99">
        <v>4270</v>
      </c>
      <c r="D555" s="64" t="s">
        <v>59</v>
      </c>
      <c r="E555" s="65"/>
      <c r="F555" s="85">
        <v>2000</v>
      </c>
    </row>
    <row r="556" spans="1:6" s="12" customFormat="1" ht="19.5" customHeight="1">
      <c r="A556" s="76"/>
      <c r="B556" s="80"/>
      <c r="C556" s="99">
        <v>4280</v>
      </c>
      <c r="D556" s="64" t="s">
        <v>60</v>
      </c>
      <c r="E556" s="65"/>
      <c r="F556" s="85">
        <v>500</v>
      </c>
    </row>
    <row r="557" spans="1:6" s="12" customFormat="1" ht="19.5" customHeight="1">
      <c r="A557" s="76"/>
      <c r="B557" s="80"/>
      <c r="C557" s="99">
        <v>4300</v>
      </c>
      <c r="D557" s="64" t="s">
        <v>20</v>
      </c>
      <c r="E557" s="65"/>
      <c r="F557" s="85">
        <v>33200</v>
      </c>
    </row>
    <row r="558" spans="1:6" s="12" customFormat="1" ht="19.5" customHeight="1">
      <c r="A558" s="76"/>
      <c r="B558" s="80"/>
      <c r="C558" s="99">
        <v>4350</v>
      </c>
      <c r="D558" s="64" t="s">
        <v>61</v>
      </c>
      <c r="E558" s="65"/>
      <c r="F558" s="85">
        <v>700</v>
      </c>
    </row>
    <row r="559" spans="1:6" s="12" customFormat="1" ht="12.75" customHeight="1" hidden="1" outlineLevel="1">
      <c r="A559" s="76"/>
      <c r="B559" s="80"/>
      <c r="C559" s="91">
        <v>4360</v>
      </c>
      <c r="D559" s="92" t="s">
        <v>62</v>
      </c>
      <c r="E559" s="65"/>
      <c r="F559" s="98"/>
    </row>
    <row r="560" spans="1:6" s="12" customFormat="1" ht="31.5" customHeight="1" collapsed="1">
      <c r="A560" s="76"/>
      <c r="B560" s="80"/>
      <c r="C560" s="91">
        <v>4370</v>
      </c>
      <c r="D560" s="92" t="s">
        <v>63</v>
      </c>
      <c r="E560" s="65"/>
      <c r="F560" s="98">
        <v>5362</v>
      </c>
    </row>
    <row r="561" spans="1:6" s="12" customFormat="1" ht="19.5" customHeight="1">
      <c r="A561" s="76"/>
      <c r="B561" s="80"/>
      <c r="C561" s="99">
        <v>4410</v>
      </c>
      <c r="D561" s="64" t="s">
        <v>65</v>
      </c>
      <c r="E561" s="65"/>
      <c r="F561" s="85">
        <v>3300</v>
      </c>
    </row>
    <row r="562" spans="1:6" s="12" customFormat="1" ht="19.5" customHeight="1">
      <c r="A562" s="76"/>
      <c r="B562" s="80"/>
      <c r="C562" s="99">
        <v>4430</v>
      </c>
      <c r="D562" s="64" t="s">
        <v>66</v>
      </c>
      <c r="E562" s="65"/>
      <c r="F562" s="85">
        <v>1000</v>
      </c>
    </row>
    <row r="563" spans="1:6" ht="31.5" customHeight="1">
      <c r="A563" s="73"/>
      <c r="B563" s="74"/>
      <c r="C563" s="91">
        <v>4440</v>
      </c>
      <c r="D563" s="92" t="s">
        <v>40</v>
      </c>
      <c r="E563" s="97"/>
      <c r="F563" s="98">
        <v>29133</v>
      </c>
    </row>
    <row r="564" spans="1:6" ht="19.5" customHeight="1">
      <c r="A564" s="73"/>
      <c r="B564" s="74"/>
      <c r="C564" s="91">
        <v>4480</v>
      </c>
      <c r="D564" s="92" t="s">
        <v>67</v>
      </c>
      <c r="E564" s="97"/>
      <c r="F564" s="98">
        <v>1427</v>
      </c>
    </row>
    <row r="565" spans="1:6" ht="31.5" customHeight="1">
      <c r="A565" s="73"/>
      <c r="B565" s="74"/>
      <c r="C565" s="91">
        <v>4520</v>
      </c>
      <c r="D565" s="92" t="s">
        <v>69</v>
      </c>
      <c r="E565" s="97"/>
      <c r="F565" s="98">
        <v>118</v>
      </c>
    </row>
    <row r="566" spans="1:6" ht="31.5" customHeight="1">
      <c r="A566" s="73"/>
      <c r="B566" s="74"/>
      <c r="C566" s="91">
        <v>4700</v>
      </c>
      <c r="D566" s="92" t="s">
        <v>71</v>
      </c>
      <c r="E566" s="97"/>
      <c r="F566" s="98">
        <v>1000</v>
      </c>
    </row>
    <row r="567" spans="1:6" ht="32.25" customHeight="1">
      <c r="A567" s="73"/>
      <c r="B567" s="74"/>
      <c r="C567" s="91">
        <v>4740</v>
      </c>
      <c r="D567" s="92" t="s">
        <v>72</v>
      </c>
      <c r="E567" s="97"/>
      <c r="F567" s="98">
        <v>500</v>
      </c>
    </row>
    <row r="568" spans="1:6" ht="30.75" customHeight="1">
      <c r="A568" s="73"/>
      <c r="B568" s="74"/>
      <c r="C568" s="208">
        <v>4750</v>
      </c>
      <c r="D568" s="33" t="s">
        <v>73</v>
      </c>
      <c r="E568" s="48"/>
      <c r="F568" s="35">
        <v>200</v>
      </c>
    </row>
    <row r="569" spans="1:6" ht="3.75" customHeight="1">
      <c r="A569" s="73"/>
      <c r="B569" s="113"/>
      <c r="C569" s="114"/>
      <c r="D569" s="59"/>
      <c r="E569" s="60"/>
      <c r="F569" s="54"/>
    </row>
    <row r="570" spans="1:7" ht="19.5" customHeight="1">
      <c r="A570" s="73"/>
      <c r="B570" s="148">
        <v>85202</v>
      </c>
      <c r="C570" s="148"/>
      <c r="D570" s="315" t="s">
        <v>228</v>
      </c>
      <c r="E570" s="241">
        <f>SUM(E572:E600)</f>
        <v>1330351</v>
      </c>
      <c r="F570" s="241">
        <f>SUM(F572:F600)</f>
        <v>1328351</v>
      </c>
      <c r="G570" s="171"/>
    </row>
    <row r="571" spans="1:6" ht="3.75" customHeight="1">
      <c r="A571" s="73"/>
      <c r="B571" s="74"/>
      <c r="C571" s="74"/>
      <c r="D571" s="307"/>
      <c r="E571" s="48"/>
      <c r="F571" s="49"/>
    </row>
    <row r="572" spans="1:6" s="12" customFormat="1" ht="19.5" customHeight="1">
      <c r="A572" s="76"/>
      <c r="B572" s="80"/>
      <c r="C572" s="190" t="s">
        <v>113</v>
      </c>
      <c r="D572" s="309" t="s">
        <v>114</v>
      </c>
      <c r="E572" s="83">
        <v>710558</v>
      </c>
      <c r="F572" s="84"/>
    </row>
    <row r="573" spans="1:6" s="12" customFormat="1" ht="12.75" customHeight="1" hidden="1" outlineLevel="1">
      <c r="A573" s="76"/>
      <c r="B573" s="80"/>
      <c r="C573" s="41" t="s">
        <v>115</v>
      </c>
      <c r="D573" s="56" t="s">
        <v>116</v>
      </c>
      <c r="E573" s="44"/>
      <c r="F573" s="45"/>
    </row>
    <row r="574" spans="1:6" s="12" customFormat="1" ht="19.5" customHeight="1" collapsed="1">
      <c r="A574" s="76"/>
      <c r="B574" s="80"/>
      <c r="C574" s="63" t="s">
        <v>49</v>
      </c>
      <c r="D574" s="64" t="s">
        <v>50</v>
      </c>
      <c r="E574" s="181">
        <v>2000</v>
      </c>
      <c r="F574" s="85"/>
    </row>
    <row r="575" spans="1:6" s="12" customFormat="1" ht="12.75" customHeight="1" hidden="1" outlineLevel="1">
      <c r="A575" s="76"/>
      <c r="B575" s="80"/>
      <c r="C575" s="193" t="s">
        <v>51</v>
      </c>
      <c r="D575" s="194" t="s">
        <v>52</v>
      </c>
      <c r="E575" s="278"/>
      <c r="F575" s="196"/>
    </row>
    <row r="576" spans="1:6" ht="46.5" customHeight="1" collapsed="1">
      <c r="A576" s="73"/>
      <c r="B576" s="75"/>
      <c r="C576" s="242" t="s">
        <v>171</v>
      </c>
      <c r="D576" s="316" t="s">
        <v>172</v>
      </c>
      <c r="E576" s="244">
        <v>617793</v>
      </c>
      <c r="F576" s="275"/>
    </row>
    <row r="577" spans="1:6" s="12" customFormat="1" ht="31.5" customHeight="1">
      <c r="A577" s="76"/>
      <c r="B577" s="80"/>
      <c r="C577" s="95">
        <v>3020</v>
      </c>
      <c r="D577" s="59" t="s">
        <v>30</v>
      </c>
      <c r="E577" s="83"/>
      <c r="F577" s="39">
        <v>3000</v>
      </c>
    </row>
    <row r="578" spans="1:8" s="12" customFormat="1" ht="19.5" customHeight="1">
      <c r="A578" s="76"/>
      <c r="B578" s="80"/>
      <c r="C578" s="99">
        <v>4010</v>
      </c>
      <c r="D578" s="64" t="s">
        <v>32</v>
      </c>
      <c r="E578" s="65"/>
      <c r="F578" s="66">
        <v>740050</v>
      </c>
      <c r="G578" s="67"/>
      <c r="H578" s="67"/>
    </row>
    <row r="579" spans="1:6" s="12" customFormat="1" ht="19.5" customHeight="1">
      <c r="A579" s="76"/>
      <c r="B579" s="80"/>
      <c r="C579" s="99">
        <v>4040</v>
      </c>
      <c r="D579" s="64" t="s">
        <v>34</v>
      </c>
      <c r="E579" s="65"/>
      <c r="F579" s="66">
        <v>57844</v>
      </c>
    </row>
    <row r="580" spans="1:8" s="12" customFormat="1" ht="19.5" customHeight="1">
      <c r="A580" s="76"/>
      <c r="B580" s="80"/>
      <c r="C580" s="99">
        <v>4110</v>
      </c>
      <c r="D580" s="64" t="s">
        <v>36</v>
      </c>
      <c r="E580" s="65"/>
      <c r="F580" s="68">
        <v>118220</v>
      </c>
      <c r="H580" s="67"/>
    </row>
    <row r="581" spans="1:6" s="12" customFormat="1" ht="19.5" customHeight="1">
      <c r="A581" s="76"/>
      <c r="B581" s="80"/>
      <c r="C581" s="99">
        <v>4120</v>
      </c>
      <c r="D581" s="64" t="s">
        <v>38</v>
      </c>
      <c r="E581" s="65"/>
      <c r="F581" s="68">
        <v>18749</v>
      </c>
    </row>
    <row r="582" spans="1:6" s="12" customFormat="1" ht="19.5" customHeight="1">
      <c r="A582" s="76"/>
      <c r="B582" s="80"/>
      <c r="C582" s="99">
        <v>4170</v>
      </c>
      <c r="D582" s="64" t="s">
        <v>57</v>
      </c>
      <c r="E582" s="65"/>
      <c r="F582" s="66">
        <v>2602</v>
      </c>
    </row>
    <row r="583" spans="1:6" s="12" customFormat="1" ht="19.5" customHeight="1">
      <c r="A583" s="76"/>
      <c r="B583" s="80"/>
      <c r="C583" s="99">
        <v>4210</v>
      </c>
      <c r="D583" s="64" t="s">
        <v>26</v>
      </c>
      <c r="E583" s="65"/>
      <c r="F583" s="85">
        <v>45917</v>
      </c>
    </row>
    <row r="584" spans="1:6" s="12" customFormat="1" ht="19.5" customHeight="1">
      <c r="A584" s="76"/>
      <c r="B584" s="80"/>
      <c r="C584" s="99">
        <v>4220</v>
      </c>
      <c r="D584" s="313" t="s">
        <v>163</v>
      </c>
      <c r="E584" s="65"/>
      <c r="F584" s="85">
        <v>132000</v>
      </c>
    </row>
    <row r="585" spans="1:6" s="12" customFormat="1" ht="31.5">
      <c r="A585" s="76"/>
      <c r="B585" s="80"/>
      <c r="C585" s="208">
        <v>4230</v>
      </c>
      <c r="D585" s="56" t="s">
        <v>165</v>
      </c>
      <c r="E585" s="44"/>
      <c r="F585" s="35">
        <v>21500</v>
      </c>
    </row>
    <row r="586" spans="1:6" s="12" customFormat="1" ht="19.5" customHeight="1">
      <c r="A586" s="76"/>
      <c r="B586" s="153"/>
      <c r="C586" s="99">
        <v>4260</v>
      </c>
      <c r="D586" s="64" t="s">
        <v>58</v>
      </c>
      <c r="E586" s="65"/>
      <c r="F586" s="85">
        <v>89000</v>
      </c>
    </row>
    <row r="587" spans="1:6" s="12" customFormat="1" ht="19.5" customHeight="1">
      <c r="A587" s="76"/>
      <c r="B587" s="80"/>
      <c r="C587" s="99">
        <v>4270</v>
      </c>
      <c r="D587" s="64" t="s">
        <v>59</v>
      </c>
      <c r="E587" s="65"/>
      <c r="F587" s="85">
        <v>20582</v>
      </c>
    </row>
    <row r="588" spans="1:6" s="12" customFormat="1" ht="19.5" customHeight="1">
      <c r="A588" s="76"/>
      <c r="B588" s="80"/>
      <c r="C588" s="99">
        <v>4280</v>
      </c>
      <c r="D588" s="64" t="s">
        <v>60</v>
      </c>
      <c r="E588" s="65"/>
      <c r="F588" s="85">
        <v>1228</v>
      </c>
    </row>
    <row r="589" spans="1:6" s="12" customFormat="1" ht="19.5" customHeight="1">
      <c r="A589" s="76"/>
      <c r="B589" s="80"/>
      <c r="C589" s="99">
        <v>4300</v>
      </c>
      <c r="D589" s="64" t="s">
        <v>20</v>
      </c>
      <c r="E589" s="65"/>
      <c r="F589" s="85">
        <v>21524</v>
      </c>
    </row>
    <row r="590" spans="1:6" s="12" customFormat="1" ht="19.5" customHeight="1">
      <c r="A590" s="76"/>
      <c r="B590" s="80"/>
      <c r="C590" s="99">
        <v>4350</v>
      </c>
      <c r="D590" s="64" t="s">
        <v>61</v>
      </c>
      <c r="E590" s="65"/>
      <c r="F590" s="85">
        <v>840</v>
      </c>
    </row>
    <row r="591" spans="1:6" s="12" customFormat="1" ht="33.75" customHeight="1">
      <c r="A591" s="76"/>
      <c r="B591" s="80"/>
      <c r="C591" s="91">
        <v>4370</v>
      </c>
      <c r="D591" s="92" t="s">
        <v>63</v>
      </c>
      <c r="E591" s="65"/>
      <c r="F591" s="98">
        <v>5714</v>
      </c>
    </row>
    <row r="592" spans="1:6" s="12" customFormat="1" ht="34.5" customHeight="1">
      <c r="A592" s="76"/>
      <c r="B592" s="80"/>
      <c r="C592" s="91">
        <v>4390</v>
      </c>
      <c r="D592" s="92" t="s">
        <v>92</v>
      </c>
      <c r="E592" s="65"/>
      <c r="F592" s="98">
        <v>2660</v>
      </c>
    </row>
    <row r="593" spans="1:6" s="12" customFormat="1" ht="19.5" customHeight="1">
      <c r="A593" s="76"/>
      <c r="B593" s="80"/>
      <c r="C593" s="99">
        <v>4410</v>
      </c>
      <c r="D593" s="64" t="s">
        <v>65</v>
      </c>
      <c r="E593" s="65"/>
      <c r="F593" s="85">
        <v>4000</v>
      </c>
    </row>
    <row r="594" spans="1:6" s="12" customFormat="1" ht="19.5" customHeight="1">
      <c r="A594" s="76"/>
      <c r="B594" s="80"/>
      <c r="C594" s="99">
        <v>4430</v>
      </c>
      <c r="D594" s="64" t="s">
        <v>66</v>
      </c>
      <c r="E594" s="65"/>
      <c r="F594" s="85">
        <v>1400</v>
      </c>
    </row>
    <row r="595" spans="1:6" ht="31.5" customHeight="1">
      <c r="A595" s="73"/>
      <c r="B595" s="74"/>
      <c r="C595" s="91">
        <v>4440</v>
      </c>
      <c r="D595" s="92" t="s">
        <v>40</v>
      </c>
      <c r="E595" s="97"/>
      <c r="F595" s="98">
        <v>30977</v>
      </c>
    </row>
    <row r="596" spans="1:6" ht="19.5" customHeight="1">
      <c r="A596" s="73"/>
      <c r="B596" s="74"/>
      <c r="C596" s="91">
        <v>4480</v>
      </c>
      <c r="D596" s="92" t="s">
        <v>67</v>
      </c>
      <c r="E596" s="97"/>
      <c r="F596" s="89">
        <v>1100</v>
      </c>
    </row>
    <row r="597" spans="1:6" ht="33.75" customHeight="1">
      <c r="A597" s="73"/>
      <c r="B597" s="74"/>
      <c r="C597" s="91">
        <v>4520</v>
      </c>
      <c r="D597" s="92" t="s">
        <v>69</v>
      </c>
      <c r="E597" s="97"/>
      <c r="F597" s="98">
        <v>444</v>
      </c>
    </row>
    <row r="598" spans="1:6" ht="32.25" customHeight="1">
      <c r="A598" s="73"/>
      <c r="B598" s="74"/>
      <c r="C598" s="91">
        <v>4700</v>
      </c>
      <c r="D598" s="92" t="s">
        <v>71</v>
      </c>
      <c r="E598" s="97"/>
      <c r="F598" s="98">
        <v>1500</v>
      </c>
    </row>
    <row r="599" spans="1:6" ht="32.25" customHeight="1">
      <c r="A599" s="73"/>
      <c r="B599" s="74"/>
      <c r="C599" s="91">
        <v>4740</v>
      </c>
      <c r="D599" s="92" t="s">
        <v>72</v>
      </c>
      <c r="E599" s="97"/>
      <c r="F599" s="98">
        <v>1500</v>
      </c>
    </row>
    <row r="600" spans="1:6" ht="33" customHeight="1">
      <c r="A600" s="73"/>
      <c r="B600" s="74"/>
      <c r="C600" s="208">
        <v>4750</v>
      </c>
      <c r="D600" s="33" t="s">
        <v>73</v>
      </c>
      <c r="E600" s="48"/>
      <c r="F600" s="35">
        <v>6000</v>
      </c>
    </row>
    <row r="601" spans="1:6" ht="3.75" customHeight="1">
      <c r="A601" s="73"/>
      <c r="B601" s="113"/>
      <c r="C601" s="208"/>
      <c r="D601" s="307"/>
      <c r="E601" s="48"/>
      <c r="F601" s="49"/>
    </row>
    <row r="602" spans="1:6" ht="19.5" customHeight="1">
      <c r="A602" s="73"/>
      <c r="B602" s="94">
        <v>85203</v>
      </c>
      <c r="C602" s="149"/>
      <c r="D602" s="315" t="s">
        <v>229</v>
      </c>
      <c r="E602" s="241">
        <f>SUM(E604:E623)</f>
        <v>326570</v>
      </c>
      <c r="F602" s="241">
        <f>SUM(F604:F623)</f>
        <v>326200</v>
      </c>
    </row>
    <row r="603" spans="1:6" ht="3.75" customHeight="1">
      <c r="A603" s="73"/>
      <c r="B603" s="94"/>
      <c r="C603" s="73"/>
      <c r="D603" s="317"/>
      <c r="E603" s="62"/>
      <c r="F603" s="29"/>
    </row>
    <row r="604" spans="1:6" s="321" customFormat="1" ht="19.5" customHeight="1">
      <c r="A604" s="74"/>
      <c r="B604" s="75"/>
      <c r="C604" s="318" t="s">
        <v>49</v>
      </c>
      <c r="D604" s="319" t="s">
        <v>50</v>
      </c>
      <c r="E604" s="320">
        <v>370</v>
      </c>
      <c r="F604" s="179"/>
    </row>
    <row r="605" spans="1:6" ht="60" customHeight="1">
      <c r="A605" s="73"/>
      <c r="B605" s="75"/>
      <c r="C605" s="176">
        <v>2110</v>
      </c>
      <c r="D605" s="177" t="s">
        <v>18</v>
      </c>
      <c r="E605" s="178">
        <v>326200</v>
      </c>
      <c r="F605" s="179"/>
    </row>
    <row r="606" spans="1:8" s="12" customFormat="1" ht="19.5" customHeight="1">
      <c r="A606" s="76"/>
      <c r="B606" s="80"/>
      <c r="C606" s="289">
        <v>4010</v>
      </c>
      <c r="D606" s="82" t="s">
        <v>32</v>
      </c>
      <c r="E606" s="83"/>
      <c r="F606" s="180">
        <v>175276</v>
      </c>
      <c r="H606" s="67"/>
    </row>
    <row r="607" spans="1:8" s="12" customFormat="1" ht="19.5" customHeight="1">
      <c r="A607" s="76"/>
      <c r="B607" s="80"/>
      <c r="C607" s="289">
        <v>4040</v>
      </c>
      <c r="D607" s="82" t="s">
        <v>34</v>
      </c>
      <c r="E607" s="83"/>
      <c r="F607" s="180">
        <v>11636</v>
      </c>
      <c r="H607" s="67"/>
    </row>
    <row r="608" spans="1:8" s="12" customFormat="1" ht="19.5" customHeight="1">
      <c r="A608" s="76"/>
      <c r="B608" s="80"/>
      <c r="C608" s="99">
        <v>4110</v>
      </c>
      <c r="D608" s="64" t="s">
        <v>36</v>
      </c>
      <c r="E608" s="65"/>
      <c r="F608" s="68">
        <v>30018</v>
      </c>
      <c r="H608" s="67"/>
    </row>
    <row r="609" spans="1:6" s="12" customFormat="1" ht="19.5" customHeight="1">
      <c r="A609" s="76"/>
      <c r="B609" s="80"/>
      <c r="C609" s="99">
        <v>4120</v>
      </c>
      <c r="D609" s="64" t="s">
        <v>38</v>
      </c>
      <c r="E609" s="65"/>
      <c r="F609" s="68">
        <v>4579</v>
      </c>
    </row>
    <row r="610" spans="1:6" s="12" customFormat="1" ht="19.5" customHeight="1">
      <c r="A610" s="76"/>
      <c r="B610" s="80"/>
      <c r="C610" s="99">
        <v>4170</v>
      </c>
      <c r="D610" s="64" t="s">
        <v>57</v>
      </c>
      <c r="E610" s="65"/>
      <c r="F610" s="66">
        <v>11909</v>
      </c>
    </row>
    <row r="611" spans="1:6" s="12" customFormat="1" ht="19.5" customHeight="1">
      <c r="A611" s="76"/>
      <c r="B611" s="80"/>
      <c r="C611" s="99">
        <v>4210</v>
      </c>
      <c r="D611" s="64" t="s">
        <v>26</v>
      </c>
      <c r="E611" s="65"/>
      <c r="F611" s="85">
        <v>10963</v>
      </c>
    </row>
    <row r="612" spans="1:6" s="12" customFormat="1" ht="19.5" customHeight="1">
      <c r="A612" s="76"/>
      <c r="B612" s="80"/>
      <c r="C612" s="99">
        <v>4220</v>
      </c>
      <c r="D612" s="313" t="s">
        <v>163</v>
      </c>
      <c r="E612" s="65"/>
      <c r="F612" s="85">
        <v>12000</v>
      </c>
    </row>
    <row r="613" spans="1:6" s="12" customFormat="1" ht="19.5" customHeight="1">
      <c r="A613" s="76"/>
      <c r="B613" s="80"/>
      <c r="C613" s="99">
        <v>4260</v>
      </c>
      <c r="D613" s="64" t="s">
        <v>58</v>
      </c>
      <c r="E613" s="65"/>
      <c r="F613" s="85">
        <v>6000</v>
      </c>
    </row>
    <row r="614" spans="1:6" s="12" customFormat="1" ht="19.5" customHeight="1">
      <c r="A614" s="76"/>
      <c r="B614" s="80"/>
      <c r="C614" s="99">
        <v>4280</v>
      </c>
      <c r="D614" s="64" t="s">
        <v>60</v>
      </c>
      <c r="E614" s="65"/>
      <c r="F614" s="85">
        <v>300</v>
      </c>
    </row>
    <row r="615" spans="1:6" s="12" customFormat="1" ht="19.5" customHeight="1">
      <c r="A615" s="76"/>
      <c r="B615" s="80"/>
      <c r="C615" s="99">
        <v>4300</v>
      </c>
      <c r="D615" s="64" t="s">
        <v>20</v>
      </c>
      <c r="E615" s="65"/>
      <c r="F615" s="85">
        <v>48818</v>
      </c>
    </row>
    <row r="616" spans="1:6" s="12" customFormat="1" ht="19.5" customHeight="1">
      <c r="A616" s="76"/>
      <c r="B616" s="80"/>
      <c r="C616" s="99">
        <v>4350</v>
      </c>
      <c r="D616" s="64" t="s">
        <v>61</v>
      </c>
      <c r="E616" s="65"/>
      <c r="F616" s="85">
        <v>500</v>
      </c>
    </row>
    <row r="617" spans="1:6" ht="32.25" customHeight="1">
      <c r="A617" s="73"/>
      <c r="B617" s="74"/>
      <c r="C617" s="91">
        <v>4370</v>
      </c>
      <c r="D617" s="92" t="s">
        <v>63</v>
      </c>
      <c r="E617" s="88"/>
      <c r="F617" s="98">
        <v>1500</v>
      </c>
    </row>
    <row r="618" spans="1:6" ht="19.5" customHeight="1">
      <c r="A618" s="73"/>
      <c r="B618" s="74"/>
      <c r="C618" s="91">
        <v>4410</v>
      </c>
      <c r="D618" s="64" t="s">
        <v>65</v>
      </c>
      <c r="E618" s="88"/>
      <c r="F618" s="89">
        <v>3300</v>
      </c>
    </row>
    <row r="619" spans="1:6" ht="19.5" customHeight="1">
      <c r="A619" s="73"/>
      <c r="B619" s="74"/>
      <c r="C619" s="91">
        <v>4430</v>
      </c>
      <c r="D619" s="64" t="s">
        <v>66</v>
      </c>
      <c r="E619" s="88"/>
      <c r="F619" s="89">
        <v>1500</v>
      </c>
    </row>
    <row r="620" spans="1:6" ht="32.25" customHeight="1">
      <c r="A620" s="73"/>
      <c r="B620" s="74"/>
      <c r="C620" s="91">
        <v>4440</v>
      </c>
      <c r="D620" s="92" t="s">
        <v>40</v>
      </c>
      <c r="E620" s="88"/>
      <c r="F620" s="98">
        <v>7055</v>
      </c>
    </row>
    <row r="621" spans="1:6" ht="30" customHeight="1">
      <c r="A621" s="73"/>
      <c r="B621" s="74"/>
      <c r="C621" s="91">
        <v>4520</v>
      </c>
      <c r="D621" s="322" t="s">
        <v>69</v>
      </c>
      <c r="E621" s="88"/>
      <c r="F621" s="98">
        <v>146</v>
      </c>
    </row>
    <row r="622" spans="1:6" ht="30" customHeight="1">
      <c r="A622" s="73"/>
      <c r="B622" s="74"/>
      <c r="C622" s="91">
        <v>4700</v>
      </c>
      <c r="D622" s="322" t="s">
        <v>71</v>
      </c>
      <c r="E622" s="88"/>
      <c r="F622" s="98">
        <v>600</v>
      </c>
    </row>
    <row r="623" spans="1:6" ht="32.25" customHeight="1">
      <c r="A623" s="73"/>
      <c r="B623" s="74"/>
      <c r="C623" s="208">
        <v>4740</v>
      </c>
      <c r="D623" s="33" t="s">
        <v>72</v>
      </c>
      <c r="E623" s="34"/>
      <c r="F623" s="35">
        <v>100</v>
      </c>
    </row>
    <row r="624" spans="1:6" ht="3.75" customHeight="1">
      <c r="A624" s="73"/>
      <c r="B624" s="113"/>
      <c r="C624" s="114"/>
      <c r="D624" s="37"/>
      <c r="E624" s="38"/>
      <c r="F624" s="54"/>
    </row>
    <row r="625" spans="1:6" ht="19.5" customHeight="1">
      <c r="A625" s="73"/>
      <c r="B625" s="148">
        <v>85204</v>
      </c>
      <c r="C625" s="149"/>
      <c r="D625" s="315" t="s">
        <v>230</v>
      </c>
      <c r="E625" s="241">
        <f>SUM(E627:E633)</f>
        <v>147816</v>
      </c>
      <c r="F625" s="241">
        <f>SUM(F627:F633)</f>
        <v>1730677</v>
      </c>
    </row>
    <row r="626" spans="1:6" ht="3.75" customHeight="1">
      <c r="A626" s="73"/>
      <c r="B626" s="74"/>
      <c r="C626" s="75"/>
      <c r="D626" s="307"/>
      <c r="E626" s="48"/>
      <c r="F626" s="49"/>
    </row>
    <row r="627" spans="1:6" ht="57" customHeight="1">
      <c r="A627" s="73"/>
      <c r="B627" s="74"/>
      <c r="C627" s="95">
        <v>2310</v>
      </c>
      <c r="D627" s="37" t="s">
        <v>226</v>
      </c>
      <c r="E627" s="38">
        <v>21740</v>
      </c>
      <c r="F627" s="39"/>
    </row>
    <row r="628" spans="1:6" ht="60.75" customHeight="1">
      <c r="A628" s="73"/>
      <c r="B628" s="74"/>
      <c r="C628" s="323">
        <v>2320</v>
      </c>
      <c r="D628" s="239" t="s">
        <v>141</v>
      </c>
      <c r="E628" s="240">
        <v>110265</v>
      </c>
      <c r="F628" s="324">
        <v>121016</v>
      </c>
    </row>
    <row r="629" spans="1:6" ht="60.75" customHeight="1">
      <c r="A629" s="73"/>
      <c r="B629" s="75"/>
      <c r="C629" s="274">
        <v>2330</v>
      </c>
      <c r="D629" s="316" t="s">
        <v>231</v>
      </c>
      <c r="E629" s="244">
        <v>15811</v>
      </c>
      <c r="F629" s="245"/>
    </row>
    <row r="630" spans="1:6" s="12" customFormat="1" ht="19.5" customHeight="1">
      <c r="A630" s="76"/>
      <c r="B630" s="80"/>
      <c r="C630" s="289">
        <v>3110</v>
      </c>
      <c r="D630" s="309" t="s">
        <v>227</v>
      </c>
      <c r="E630" s="83"/>
      <c r="F630" s="84">
        <v>1534917</v>
      </c>
    </row>
    <row r="631" spans="1:8" s="12" customFormat="1" ht="19.5" customHeight="1">
      <c r="A631" s="76"/>
      <c r="B631" s="80"/>
      <c r="C631" s="182">
        <v>4110</v>
      </c>
      <c r="D631" s="56" t="s">
        <v>36</v>
      </c>
      <c r="E631" s="44"/>
      <c r="F631" s="183">
        <v>9949</v>
      </c>
      <c r="H631" s="67"/>
    </row>
    <row r="632" spans="1:6" s="12" customFormat="1" ht="19.5" customHeight="1">
      <c r="A632" s="76"/>
      <c r="B632" s="80"/>
      <c r="C632" s="99">
        <v>4120</v>
      </c>
      <c r="D632" s="64" t="s">
        <v>38</v>
      </c>
      <c r="E632" s="181"/>
      <c r="F632" s="68">
        <v>1550</v>
      </c>
    </row>
    <row r="633" spans="1:8" s="12" customFormat="1" ht="19.5" customHeight="1">
      <c r="A633" s="76"/>
      <c r="B633" s="80"/>
      <c r="C633" s="182">
        <v>4170</v>
      </c>
      <c r="D633" s="56" t="s">
        <v>57</v>
      </c>
      <c r="E633" s="44"/>
      <c r="F633" s="325">
        <v>63245</v>
      </c>
      <c r="G633" s="192"/>
      <c r="H633" s="67"/>
    </row>
    <row r="634" spans="1:7" ht="3.75" customHeight="1">
      <c r="A634" s="73"/>
      <c r="B634" s="113"/>
      <c r="C634" s="184"/>
      <c r="D634" s="326"/>
      <c r="E634" s="60"/>
      <c r="F634" s="54"/>
      <c r="G634" s="327"/>
    </row>
    <row r="635" spans="1:7" ht="19.5" customHeight="1">
      <c r="A635" s="73"/>
      <c r="B635" s="149">
        <v>85218</v>
      </c>
      <c r="C635" s="149"/>
      <c r="D635" s="213" t="s">
        <v>232</v>
      </c>
      <c r="E635" s="328">
        <f>SUM(E637:E658)</f>
        <v>6650</v>
      </c>
      <c r="F635" s="328">
        <f>SUM(F637:F658)</f>
        <v>381480</v>
      </c>
      <c r="G635" s="329"/>
    </row>
    <row r="636" spans="1:7" ht="3.75" customHeight="1">
      <c r="A636" s="73"/>
      <c r="B636" s="75"/>
      <c r="C636" s="75"/>
      <c r="D636" s="33"/>
      <c r="E636" s="283"/>
      <c r="F636" s="49"/>
      <c r="G636" s="327"/>
    </row>
    <row r="637" spans="1:7" ht="19.5" customHeight="1">
      <c r="A637" s="73"/>
      <c r="B637" s="75"/>
      <c r="C637" s="26" t="s">
        <v>43</v>
      </c>
      <c r="D637" s="33" t="s">
        <v>44</v>
      </c>
      <c r="E637" s="283">
        <v>1150</v>
      </c>
      <c r="F637" s="49"/>
      <c r="G637" s="327"/>
    </row>
    <row r="638" spans="1:6" ht="19.5" customHeight="1">
      <c r="A638" s="73"/>
      <c r="B638" s="75"/>
      <c r="C638" s="242" t="s">
        <v>49</v>
      </c>
      <c r="D638" s="287" t="s">
        <v>50</v>
      </c>
      <c r="E638" s="330">
        <v>3800</v>
      </c>
      <c r="F638" s="331"/>
    </row>
    <row r="639" spans="1:6" ht="19.5" customHeight="1">
      <c r="A639" s="73"/>
      <c r="B639" s="75"/>
      <c r="C639" s="242" t="s">
        <v>51</v>
      </c>
      <c r="D639" s="287" t="s">
        <v>52</v>
      </c>
      <c r="E639" s="330">
        <v>1700</v>
      </c>
      <c r="F639" s="331"/>
    </row>
    <row r="640" spans="1:6" ht="30.75" customHeight="1">
      <c r="A640" s="73"/>
      <c r="B640" s="75"/>
      <c r="C640" s="242" t="s">
        <v>29</v>
      </c>
      <c r="D640" s="287" t="s">
        <v>30</v>
      </c>
      <c r="E640" s="330"/>
      <c r="F640" s="331">
        <v>500</v>
      </c>
    </row>
    <row r="641" spans="1:8" s="12" customFormat="1" ht="19.5" customHeight="1">
      <c r="A641" s="76"/>
      <c r="B641" s="117"/>
      <c r="C641" s="289">
        <v>4010</v>
      </c>
      <c r="D641" s="82" t="s">
        <v>32</v>
      </c>
      <c r="E641" s="191"/>
      <c r="F641" s="277">
        <v>277902</v>
      </c>
      <c r="G641" s="67"/>
      <c r="H641" s="67"/>
    </row>
    <row r="642" spans="1:6" s="12" customFormat="1" ht="19.5" customHeight="1">
      <c r="A642" s="76"/>
      <c r="B642" s="117"/>
      <c r="C642" s="99">
        <v>4040</v>
      </c>
      <c r="D642" s="64" t="s">
        <v>34</v>
      </c>
      <c r="E642" s="65"/>
      <c r="F642" s="66">
        <v>12604</v>
      </c>
    </row>
    <row r="643" spans="1:8" s="12" customFormat="1" ht="19.5" customHeight="1">
      <c r="A643" s="76"/>
      <c r="B643" s="117"/>
      <c r="C643" s="99">
        <v>4110</v>
      </c>
      <c r="D643" s="64" t="s">
        <v>36</v>
      </c>
      <c r="E643" s="65"/>
      <c r="F643" s="68">
        <v>42620</v>
      </c>
      <c r="H643" s="67"/>
    </row>
    <row r="644" spans="1:6" s="12" customFormat="1" ht="19.5" customHeight="1">
      <c r="A644" s="76"/>
      <c r="B644" s="117"/>
      <c r="C644" s="99">
        <v>4120</v>
      </c>
      <c r="D644" s="64" t="s">
        <v>38</v>
      </c>
      <c r="E644" s="65"/>
      <c r="F644" s="68">
        <v>6639</v>
      </c>
    </row>
    <row r="645" spans="1:6" s="12" customFormat="1" ht="19.5" customHeight="1">
      <c r="A645" s="76"/>
      <c r="B645" s="117"/>
      <c r="C645" s="99">
        <v>4170</v>
      </c>
      <c r="D645" s="64" t="s">
        <v>57</v>
      </c>
      <c r="E645" s="65"/>
      <c r="F645" s="66">
        <v>3000</v>
      </c>
    </row>
    <row r="646" spans="1:6" s="12" customFormat="1" ht="19.5" customHeight="1">
      <c r="A646" s="76"/>
      <c r="B646" s="117"/>
      <c r="C646" s="99">
        <v>4210</v>
      </c>
      <c r="D646" s="64" t="s">
        <v>26</v>
      </c>
      <c r="E646" s="65"/>
      <c r="F646" s="85">
        <v>9000</v>
      </c>
    </row>
    <row r="647" spans="1:6" s="12" customFormat="1" ht="19.5" customHeight="1">
      <c r="A647" s="76"/>
      <c r="B647" s="117"/>
      <c r="C647" s="99">
        <v>4260</v>
      </c>
      <c r="D647" s="64" t="s">
        <v>58</v>
      </c>
      <c r="E647" s="65"/>
      <c r="F647" s="85">
        <v>4000</v>
      </c>
    </row>
    <row r="648" spans="1:6" s="12" customFormat="1" ht="19.5" customHeight="1">
      <c r="A648" s="76"/>
      <c r="B648" s="117"/>
      <c r="C648" s="99">
        <v>4280</v>
      </c>
      <c r="D648" s="64" t="s">
        <v>60</v>
      </c>
      <c r="E648" s="65"/>
      <c r="F648" s="85">
        <v>300</v>
      </c>
    </row>
    <row r="649" spans="1:6" s="12" customFormat="1" ht="19.5" customHeight="1">
      <c r="A649" s="76"/>
      <c r="B649" s="117"/>
      <c r="C649" s="99">
        <v>4300</v>
      </c>
      <c r="D649" s="64" t="s">
        <v>20</v>
      </c>
      <c r="E649" s="65"/>
      <c r="F649" s="85">
        <v>5148</v>
      </c>
    </row>
    <row r="650" spans="1:6" s="12" customFormat="1" ht="19.5" customHeight="1">
      <c r="A650" s="76"/>
      <c r="B650" s="117"/>
      <c r="C650" s="99">
        <v>4350</v>
      </c>
      <c r="D650" s="64" t="s">
        <v>61</v>
      </c>
      <c r="E650" s="65"/>
      <c r="F650" s="85">
        <v>840</v>
      </c>
    </row>
    <row r="651" spans="1:6" s="12" customFormat="1" ht="33" customHeight="1">
      <c r="A651" s="76"/>
      <c r="B651" s="117"/>
      <c r="C651" s="91">
        <v>4360</v>
      </c>
      <c r="D651" s="64" t="s">
        <v>62</v>
      </c>
      <c r="E651" s="65"/>
      <c r="F651" s="85">
        <v>600</v>
      </c>
    </row>
    <row r="652" spans="1:6" s="12" customFormat="1" ht="32.25" customHeight="1">
      <c r="A652" s="76"/>
      <c r="B652" s="117"/>
      <c r="C652" s="91">
        <v>4370</v>
      </c>
      <c r="D652" s="92" t="s">
        <v>63</v>
      </c>
      <c r="E652" s="65"/>
      <c r="F652" s="85">
        <v>4000</v>
      </c>
    </row>
    <row r="653" spans="1:6" s="12" customFormat="1" ht="19.5" customHeight="1">
      <c r="A653" s="76"/>
      <c r="B653" s="117"/>
      <c r="C653" s="99">
        <v>4410</v>
      </c>
      <c r="D653" s="64" t="s">
        <v>65</v>
      </c>
      <c r="E653" s="65"/>
      <c r="F653" s="85">
        <v>3500</v>
      </c>
    </row>
    <row r="654" spans="1:6" ht="31.5" customHeight="1">
      <c r="A654" s="73"/>
      <c r="B654" s="75"/>
      <c r="C654" s="91">
        <v>4440</v>
      </c>
      <c r="D654" s="92" t="s">
        <v>40</v>
      </c>
      <c r="E654" s="97"/>
      <c r="F654" s="98">
        <v>8200</v>
      </c>
    </row>
    <row r="655" spans="1:6" s="12" customFormat="1" ht="12.75" customHeight="1" hidden="1" outlineLevel="1">
      <c r="A655" s="76"/>
      <c r="B655" s="117"/>
      <c r="C655" s="99">
        <v>4510</v>
      </c>
      <c r="D655" s="332" t="s">
        <v>68</v>
      </c>
      <c r="E655" s="65"/>
      <c r="F655" s="85"/>
    </row>
    <row r="656" spans="1:6" ht="33" customHeight="1" collapsed="1">
      <c r="A656" s="73"/>
      <c r="B656" s="75"/>
      <c r="C656" s="91">
        <v>4520</v>
      </c>
      <c r="D656" s="92" t="s">
        <v>69</v>
      </c>
      <c r="E656" s="97"/>
      <c r="F656" s="98">
        <v>127</v>
      </c>
    </row>
    <row r="657" spans="1:6" ht="31.5" customHeight="1">
      <c r="A657" s="73"/>
      <c r="B657" s="75"/>
      <c r="C657" s="91">
        <v>4740</v>
      </c>
      <c r="D657" s="92" t="s">
        <v>72</v>
      </c>
      <c r="E657" s="97"/>
      <c r="F657" s="98">
        <v>1000</v>
      </c>
    </row>
    <row r="658" spans="1:6" ht="31.5" customHeight="1">
      <c r="A658" s="73"/>
      <c r="B658" s="75"/>
      <c r="C658" s="75">
        <v>4750</v>
      </c>
      <c r="D658" s="33" t="s">
        <v>73</v>
      </c>
      <c r="E658" s="48"/>
      <c r="F658" s="35">
        <v>1500</v>
      </c>
    </row>
    <row r="659" spans="1:6" ht="3.75" customHeight="1">
      <c r="A659" s="73"/>
      <c r="B659" s="95"/>
      <c r="C659" s="95"/>
      <c r="D659" s="59"/>
      <c r="E659" s="60"/>
      <c r="F659" s="39"/>
    </row>
    <row r="660" spans="1:6" ht="42" customHeight="1">
      <c r="A660" s="73"/>
      <c r="B660" s="94">
        <v>85220</v>
      </c>
      <c r="C660" s="94"/>
      <c r="D660" s="145" t="s">
        <v>233</v>
      </c>
      <c r="E660" s="32">
        <f>SUM(E662:E681)</f>
        <v>3936</v>
      </c>
      <c r="F660" s="32">
        <f>SUM(F662:F681)</f>
        <v>123735</v>
      </c>
    </row>
    <row r="661" spans="1:6" ht="3.75" customHeight="1">
      <c r="A661" s="73"/>
      <c r="B661" s="94"/>
      <c r="C661" s="94"/>
      <c r="D661" s="145"/>
      <c r="E661" s="28"/>
      <c r="F661" s="29"/>
    </row>
    <row r="662" spans="1:6" s="12" customFormat="1" ht="19.5" customHeight="1">
      <c r="A662" s="76"/>
      <c r="B662" s="117"/>
      <c r="C662" s="333" t="s">
        <v>113</v>
      </c>
      <c r="D662" s="334" t="s">
        <v>114</v>
      </c>
      <c r="E662" s="44">
        <v>3936</v>
      </c>
      <c r="F662" s="45"/>
    </row>
    <row r="663" spans="1:8" s="147" customFormat="1" ht="19.5" customHeight="1">
      <c r="A663" s="73"/>
      <c r="B663" s="75"/>
      <c r="C663" s="91">
        <v>4010</v>
      </c>
      <c r="D663" s="92" t="s">
        <v>32</v>
      </c>
      <c r="E663" s="97"/>
      <c r="F663" s="170">
        <v>68458</v>
      </c>
      <c r="H663" s="314"/>
    </row>
    <row r="664" spans="1:6" s="12" customFormat="1" ht="19.5" customHeight="1">
      <c r="A664" s="76"/>
      <c r="B664" s="117"/>
      <c r="C664" s="99">
        <v>4040</v>
      </c>
      <c r="D664" s="64" t="s">
        <v>34</v>
      </c>
      <c r="E664" s="65"/>
      <c r="F664" s="66">
        <v>2835</v>
      </c>
    </row>
    <row r="665" spans="1:8" s="12" customFormat="1" ht="19.5" customHeight="1">
      <c r="A665" s="76"/>
      <c r="B665" s="117"/>
      <c r="C665" s="99">
        <v>4110</v>
      </c>
      <c r="D665" s="64" t="s">
        <v>36</v>
      </c>
      <c r="E665" s="65"/>
      <c r="F665" s="68">
        <v>11215</v>
      </c>
      <c r="H665" s="67"/>
    </row>
    <row r="666" spans="1:6" s="12" customFormat="1" ht="19.5" customHeight="1">
      <c r="A666" s="76"/>
      <c r="B666" s="117"/>
      <c r="C666" s="99">
        <v>4120</v>
      </c>
      <c r="D666" s="64" t="s">
        <v>38</v>
      </c>
      <c r="E666" s="65"/>
      <c r="F666" s="68">
        <v>1747</v>
      </c>
    </row>
    <row r="667" spans="1:6" s="12" customFormat="1" ht="19.5" customHeight="1">
      <c r="A667" s="76"/>
      <c r="B667" s="117"/>
      <c r="C667" s="99">
        <v>4170</v>
      </c>
      <c r="D667" s="64" t="s">
        <v>57</v>
      </c>
      <c r="E667" s="65"/>
      <c r="F667" s="66">
        <v>9000</v>
      </c>
    </row>
    <row r="668" spans="1:6" s="12" customFormat="1" ht="19.5" customHeight="1">
      <c r="A668" s="76"/>
      <c r="B668" s="117"/>
      <c r="C668" s="99">
        <v>4210</v>
      </c>
      <c r="D668" s="64" t="s">
        <v>26</v>
      </c>
      <c r="E668" s="65"/>
      <c r="F668" s="85">
        <v>13000</v>
      </c>
    </row>
    <row r="669" spans="1:6" s="12" customFormat="1" ht="19.5" customHeight="1">
      <c r="A669" s="76"/>
      <c r="B669" s="117"/>
      <c r="C669" s="99">
        <v>4220</v>
      </c>
      <c r="D669" s="313" t="s">
        <v>163</v>
      </c>
      <c r="E669" s="65"/>
      <c r="F669" s="85">
        <v>950</v>
      </c>
    </row>
    <row r="670" spans="1:6" s="12" customFormat="1" ht="19.5" customHeight="1">
      <c r="A670" s="76"/>
      <c r="B670" s="117"/>
      <c r="C670" s="99">
        <v>4260</v>
      </c>
      <c r="D670" s="64" t="s">
        <v>58</v>
      </c>
      <c r="E670" s="65"/>
      <c r="F670" s="85">
        <v>4120</v>
      </c>
    </row>
    <row r="671" spans="1:6" s="12" customFormat="1" ht="12.75" customHeight="1" hidden="1" outlineLevel="1">
      <c r="A671" s="76"/>
      <c r="B671" s="117"/>
      <c r="C671" s="99">
        <v>4270</v>
      </c>
      <c r="D671" s="64" t="s">
        <v>59</v>
      </c>
      <c r="E671" s="65"/>
      <c r="F671" s="85"/>
    </row>
    <row r="672" spans="1:6" s="12" customFormat="1" ht="19.5" customHeight="1" collapsed="1">
      <c r="A672" s="76"/>
      <c r="B672" s="117"/>
      <c r="C672" s="63" t="s">
        <v>122</v>
      </c>
      <c r="D672" s="64" t="s">
        <v>60</v>
      </c>
      <c r="E672" s="65"/>
      <c r="F672" s="85">
        <v>200</v>
      </c>
    </row>
    <row r="673" spans="1:6" s="12" customFormat="1" ht="19.5" customHeight="1">
      <c r="A673" s="76"/>
      <c r="B673" s="117"/>
      <c r="C673" s="63" t="s">
        <v>19</v>
      </c>
      <c r="D673" s="64" t="s">
        <v>20</v>
      </c>
      <c r="E673" s="65"/>
      <c r="F673" s="85">
        <v>2000</v>
      </c>
    </row>
    <row r="674" spans="1:6" s="12" customFormat="1" ht="19.5" customHeight="1">
      <c r="A674" s="76"/>
      <c r="B674" s="117"/>
      <c r="C674" s="63" t="s">
        <v>125</v>
      </c>
      <c r="D674" s="64" t="s">
        <v>61</v>
      </c>
      <c r="E674" s="65"/>
      <c r="F674" s="85">
        <v>840</v>
      </c>
    </row>
    <row r="675" spans="1:6" s="12" customFormat="1" ht="33" customHeight="1">
      <c r="A675" s="76"/>
      <c r="B675" s="117"/>
      <c r="C675" s="86" t="s">
        <v>126</v>
      </c>
      <c r="D675" s="64" t="s">
        <v>62</v>
      </c>
      <c r="E675" s="65"/>
      <c r="F675" s="85">
        <v>1200</v>
      </c>
    </row>
    <row r="676" spans="1:6" s="12" customFormat="1" ht="30.75" customHeight="1">
      <c r="A676" s="76"/>
      <c r="B676" s="117"/>
      <c r="C676" s="86" t="s">
        <v>127</v>
      </c>
      <c r="D676" s="92" t="s">
        <v>63</v>
      </c>
      <c r="E676" s="65"/>
      <c r="F676" s="85">
        <v>1800</v>
      </c>
    </row>
    <row r="677" spans="1:6" s="12" customFormat="1" ht="19.5" customHeight="1">
      <c r="A677" s="76"/>
      <c r="B677" s="117"/>
      <c r="C677" s="63" t="s">
        <v>130</v>
      </c>
      <c r="D677" s="64" t="s">
        <v>65</v>
      </c>
      <c r="E677" s="65"/>
      <c r="F677" s="85">
        <v>500</v>
      </c>
    </row>
    <row r="678" spans="1:6" s="12" customFormat="1" ht="32.25" customHeight="1">
      <c r="A678" s="76"/>
      <c r="B678" s="117"/>
      <c r="C678" s="86" t="s">
        <v>39</v>
      </c>
      <c r="D678" s="92" t="s">
        <v>40</v>
      </c>
      <c r="E678" s="65"/>
      <c r="F678" s="98">
        <v>2870</v>
      </c>
    </row>
    <row r="679" spans="1:6" s="12" customFormat="1" ht="33" customHeight="1">
      <c r="A679" s="76"/>
      <c r="B679" s="117"/>
      <c r="C679" s="86" t="s">
        <v>100</v>
      </c>
      <c r="D679" s="92" t="s">
        <v>71</v>
      </c>
      <c r="E679" s="65"/>
      <c r="F679" s="98">
        <v>500</v>
      </c>
    </row>
    <row r="680" spans="1:6" s="12" customFormat="1" ht="31.5" customHeight="1">
      <c r="A680" s="76"/>
      <c r="B680" s="117"/>
      <c r="C680" s="318" t="s">
        <v>136</v>
      </c>
      <c r="D680" s="101" t="s">
        <v>72</v>
      </c>
      <c r="E680" s="335"/>
      <c r="F680" s="103">
        <v>1000</v>
      </c>
    </row>
    <row r="681" spans="1:6" s="12" customFormat="1" ht="31.5" customHeight="1">
      <c r="A681" s="76"/>
      <c r="B681" s="117"/>
      <c r="C681" s="25" t="s">
        <v>137</v>
      </c>
      <c r="D681" s="33" t="s">
        <v>73</v>
      </c>
      <c r="E681" s="44"/>
      <c r="F681" s="35">
        <v>1500</v>
      </c>
    </row>
    <row r="682" spans="1:6" s="12" customFormat="1" ht="3.75" customHeight="1">
      <c r="A682" s="76"/>
      <c r="B682" s="289"/>
      <c r="C682" s="136"/>
      <c r="D682" s="82"/>
      <c r="E682" s="83"/>
      <c r="F682" s="84"/>
    </row>
    <row r="683" spans="1:6" s="12" customFormat="1" ht="19.5" customHeight="1">
      <c r="A683" s="76"/>
      <c r="B683" s="77">
        <v>85233</v>
      </c>
      <c r="C683" s="76"/>
      <c r="D683" s="115" t="s">
        <v>212</v>
      </c>
      <c r="E683" s="79">
        <f>SUM(E685)</f>
        <v>0</v>
      </c>
      <c r="F683" s="79">
        <f>SUM(F685)</f>
        <v>2720</v>
      </c>
    </row>
    <row r="684" spans="1:6" s="12" customFormat="1" ht="3.75" customHeight="1">
      <c r="A684" s="76"/>
      <c r="B684" s="117"/>
      <c r="C684" s="80"/>
      <c r="D684" s="56"/>
      <c r="E684" s="44"/>
      <c r="F684" s="45"/>
    </row>
    <row r="685" spans="1:6" s="12" customFormat="1" ht="19.5" customHeight="1">
      <c r="A685" s="76"/>
      <c r="B685" s="117"/>
      <c r="C685" s="80">
        <v>4300</v>
      </c>
      <c r="D685" s="56" t="s">
        <v>20</v>
      </c>
      <c r="E685" s="44"/>
      <c r="F685" s="45">
        <v>2720</v>
      </c>
    </row>
    <row r="686" spans="1:6" ht="3.75" customHeight="1">
      <c r="A686" s="73"/>
      <c r="B686" s="95"/>
      <c r="C686" s="113"/>
      <c r="D686" s="59"/>
      <c r="E686" s="60"/>
      <c r="F686" s="39"/>
    </row>
    <row r="687" spans="1:6" s="12" customFormat="1" ht="19.5" customHeight="1">
      <c r="A687" s="76"/>
      <c r="B687" s="77">
        <v>85295</v>
      </c>
      <c r="C687" s="76"/>
      <c r="D687" s="78" t="s">
        <v>142</v>
      </c>
      <c r="E687" s="79">
        <f>SUM(E689:E694)</f>
        <v>11660</v>
      </c>
      <c r="F687" s="79">
        <f>SUM(F689:F694)</f>
        <v>22270</v>
      </c>
    </row>
    <row r="688" spans="1:6" ht="3.75" customHeight="1">
      <c r="A688" s="73"/>
      <c r="B688" s="75"/>
      <c r="C688" s="74"/>
      <c r="D688" s="33"/>
      <c r="E688" s="48"/>
      <c r="F688" s="35"/>
    </row>
    <row r="689" spans="1:6" ht="78.75">
      <c r="A689" s="73"/>
      <c r="B689" s="75"/>
      <c r="C689" s="74">
        <v>2110</v>
      </c>
      <c r="D689" s="33" t="s">
        <v>18</v>
      </c>
      <c r="E689" s="34">
        <v>11660</v>
      </c>
      <c r="F689" s="35"/>
    </row>
    <row r="690" spans="1:8" ht="19.5" customHeight="1">
      <c r="A690" s="73"/>
      <c r="B690" s="75"/>
      <c r="C690" s="74">
        <v>4170</v>
      </c>
      <c r="D690" s="33" t="s">
        <v>57</v>
      </c>
      <c r="E690" s="34"/>
      <c r="F690" s="253">
        <v>8000</v>
      </c>
      <c r="H690" s="216"/>
    </row>
    <row r="691" spans="1:6" ht="19.5" customHeight="1">
      <c r="A691" s="73"/>
      <c r="B691" s="75"/>
      <c r="C691" s="74">
        <v>4210</v>
      </c>
      <c r="D691" s="33" t="s">
        <v>26</v>
      </c>
      <c r="E691" s="34"/>
      <c r="F691" s="35">
        <v>1660</v>
      </c>
    </row>
    <row r="692" spans="1:6" ht="19.5" customHeight="1">
      <c r="A692" s="73"/>
      <c r="B692" s="75"/>
      <c r="C692" s="74">
        <v>4410</v>
      </c>
      <c r="D692" s="33" t="s">
        <v>65</v>
      </c>
      <c r="E692" s="34"/>
      <c r="F692" s="35">
        <v>500</v>
      </c>
    </row>
    <row r="693" spans="1:6" ht="31.5" customHeight="1">
      <c r="A693" s="73"/>
      <c r="B693" s="75"/>
      <c r="C693" s="74">
        <v>4440</v>
      </c>
      <c r="D693" s="33" t="s">
        <v>40</v>
      </c>
      <c r="E693" s="48"/>
      <c r="F693" s="35">
        <v>10610</v>
      </c>
    </row>
    <row r="694" spans="1:6" ht="31.5" customHeight="1">
      <c r="A694" s="73"/>
      <c r="B694" s="75"/>
      <c r="C694" s="74">
        <v>4700</v>
      </c>
      <c r="D694" s="33" t="s">
        <v>71</v>
      </c>
      <c r="E694" s="48"/>
      <c r="F694" s="35">
        <v>1500</v>
      </c>
    </row>
    <row r="695" spans="1:6" ht="4.5" customHeight="1">
      <c r="A695" s="112"/>
      <c r="B695" s="95"/>
      <c r="C695" s="113"/>
      <c r="D695" s="326"/>
      <c r="E695" s="60"/>
      <c r="F695" s="54"/>
    </row>
    <row r="696" spans="1:6" ht="30.75" customHeight="1">
      <c r="A696" s="70">
        <v>853</v>
      </c>
      <c r="B696" s="140"/>
      <c r="C696" s="139"/>
      <c r="D696" s="141" t="s">
        <v>234</v>
      </c>
      <c r="E696" s="231">
        <f>SUM(E698+E703+E720+E725)</f>
        <v>215175</v>
      </c>
      <c r="F696" s="232">
        <f>SUM(F698+F703+F720+F725)</f>
        <v>2182649</v>
      </c>
    </row>
    <row r="697" spans="1:6" ht="3.75" customHeight="1">
      <c r="A697" s="73"/>
      <c r="B697" s="75"/>
      <c r="C697" s="74"/>
      <c r="D697" s="27"/>
      <c r="E697" s="31"/>
      <c r="F697" s="233"/>
    </row>
    <row r="698" spans="1:6" ht="30.75" customHeight="1">
      <c r="A698" s="73"/>
      <c r="B698" s="94">
        <v>85311</v>
      </c>
      <c r="C698" s="73"/>
      <c r="D698" s="145" t="s">
        <v>235</v>
      </c>
      <c r="E698" s="31">
        <f>SUM(E700:E701)</f>
        <v>4470</v>
      </c>
      <c r="F698" s="233">
        <f>SUM(F700:F701)</f>
        <v>107282</v>
      </c>
    </row>
    <row r="699" spans="1:6" ht="3.75" customHeight="1">
      <c r="A699" s="73"/>
      <c r="B699" s="75"/>
      <c r="C699" s="74"/>
      <c r="D699" s="27"/>
      <c r="E699" s="48"/>
      <c r="F699" s="283"/>
    </row>
    <row r="700" spans="1:6" ht="60" customHeight="1">
      <c r="A700" s="73"/>
      <c r="B700" s="75"/>
      <c r="C700" s="214">
        <v>2320</v>
      </c>
      <c r="D700" s="101" t="s">
        <v>141</v>
      </c>
      <c r="E700" s="178">
        <v>4470</v>
      </c>
      <c r="F700" s="336"/>
    </row>
    <row r="701" spans="1:6" ht="45" customHeight="1">
      <c r="A701" s="73"/>
      <c r="B701" s="75"/>
      <c r="C701" s="74">
        <v>2580</v>
      </c>
      <c r="D701" s="266" t="s">
        <v>236</v>
      </c>
      <c r="E701" s="34"/>
      <c r="F701" s="337">
        <v>107282</v>
      </c>
    </row>
    <row r="702" spans="1:6" ht="3.75" customHeight="1">
      <c r="A702" s="73"/>
      <c r="B702" s="95"/>
      <c r="C702" s="74"/>
      <c r="D702" s="27"/>
      <c r="E702" s="28"/>
      <c r="F702" s="62"/>
    </row>
    <row r="703" spans="1:6" ht="32.25" customHeight="1">
      <c r="A703" s="73"/>
      <c r="B703" s="149">
        <v>85321</v>
      </c>
      <c r="C703" s="149"/>
      <c r="D703" s="213" t="s">
        <v>237</v>
      </c>
      <c r="E703" s="152">
        <f>SUM(E705:E718)</f>
        <v>150000</v>
      </c>
      <c r="F703" s="152">
        <f>SUM(F705:F718)</f>
        <v>177400</v>
      </c>
    </row>
    <row r="704" spans="1:6" ht="3.75" customHeight="1">
      <c r="A704" s="73"/>
      <c r="B704" s="75"/>
      <c r="C704" s="75"/>
      <c r="D704" s="33"/>
      <c r="E704" s="34"/>
      <c r="F704" s="35"/>
    </row>
    <row r="705" spans="1:6" ht="57" customHeight="1">
      <c r="A705" s="73"/>
      <c r="B705" s="75"/>
      <c r="C705" s="176">
        <v>2110</v>
      </c>
      <c r="D705" s="177" t="s">
        <v>18</v>
      </c>
      <c r="E705" s="178">
        <v>150000</v>
      </c>
      <c r="F705" s="103"/>
    </row>
    <row r="706" spans="1:8" s="12" customFormat="1" ht="19.5" customHeight="1">
      <c r="A706" s="76"/>
      <c r="B706" s="117"/>
      <c r="C706" s="289">
        <v>4010</v>
      </c>
      <c r="D706" s="82" t="s">
        <v>32</v>
      </c>
      <c r="E706" s="83"/>
      <c r="F706" s="180">
        <v>100223</v>
      </c>
      <c r="G706" s="67"/>
      <c r="H706" s="67"/>
    </row>
    <row r="707" spans="1:6" s="12" customFormat="1" ht="19.5" customHeight="1">
      <c r="A707" s="76"/>
      <c r="B707" s="117"/>
      <c r="C707" s="99">
        <v>4040</v>
      </c>
      <c r="D707" s="64" t="s">
        <v>34</v>
      </c>
      <c r="E707" s="65"/>
      <c r="F707" s="66">
        <v>5015</v>
      </c>
    </row>
    <row r="708" spans="1:8" s="12" customFormat="1" ht="19.5" customHeight="1">
      <c r="A708" s="76"/>
      <c r="B708" s="117"/>
      <c r="C708" s="99">
        <v>4110</v>
      </c>
      <c r="D708" s="64" t="s">
        <v>36</v>
      </c>
      <c r="E708" s="65"/>
      <c r="F708" s="68">
        <v>15224</v>
      </c>
      <c r="H708" s="67"/>
    </row>
    <row r="709" spans="1:6" s="12" customFormat="1" ht="19.5" customHeight="1">
      <c r="A709" s="76"/>
      <c r="B709" s="117"/>
      <c r="C709" s="99">
        <v>4120</v>
      </c>
      <c r="D709" s="64" t="s">
        <v>38</v>
      </c>
      <c r="E709" s="65"/>
      <c r="F709" s="68">
        <v>2456</v>
      </c>
    </row>
    <row r="710" spans="1:6" s="12" customFormat="1" ht="19.5" customHeight="1">
      <c r="A710" s="76"/>
      <c r="B710" s="117"/>
      <c r="C710" s="99">
        <v>4170</v>
      </c>
      <c r="D710" s="64" t="s">
        <v>57</v>
      </c>
      <c r="E710" s="65"/>
      <c r="F710" s="66">
        <v>9096</v>
      </c>
    </row>
    <row r="711" spans="1:6" s="147" customFormat="1" ht="19.5" customHeight="1">
      <c r="A711" s="73"/>
      <c r="B711" s="90"/>
      <c r="C711" s="91">
        <v>4210</v>
      </c>
      <c r="D711" s="92" t="s">
        <v>26</v>
      </c>
      <c r="E711" s="97"/>
      <c r="F711" s="89">
        <v>1900</v>
      </c>
    </row>
    <row r="712" spans="1:6" s="12" customFormat="1" ht="19.5" customHeight="1">
      <c r="A712" s="76"/>
      <c r="B712" s="153"/>
      <c r="C712" s="99">
        <v>4280</v>
      </c>
      <c r="D712" s="64" t="s">
        <v>60</v>
      </c>
      <c r="E712" s="65"/>
      <c r="F712" s="85">
        <v>40</v>
      </c>
    </row>
    <row r="713" spans="1:6" s="147" customFormat="1" ht="19.5" customHeight="1">
      <c r="A713" s="73"/>
      <c r="B713" s="75"/>
      <c r="C713" s="91">
        <v>4300</v>
      </c>
      <c r="D713" s="92" t="s">
        <v>20</v>
      </c>
      <c r="E713" s="97"/>
      <c r="F713" s="89">
        <v>32491</v>
      </c>
    </row>
    <row r="714" spans="1:6" s="12" customFormat="1" ht="31.5" customHeight="1">
      <c r="A714" s="76"/>
      <c r="B714" s="117"/>
      <c r="C714" s="91">
        <v>4370</v>
      </c>
      <c r="D714" s="92" t="s">
        <v>63</v>
      </c>
      <c r="E714" s="65"/>
      <c r="F714" s="98">
        <v>2100</v>
      </c>
    </row>
    <row r="715" spans="1:6" s="12" customFormat="1" ht="19.5" customHeight="1">
      <c r="A715" s="76"/>
      <c r="B715" s="117"/>
      <c r="C715" s="91">
        <v>4400</v>
      </c>
      <c r="D715" s="92" t="s">
        <v>64</v>
      </c>
      <c r="E715" s="65"/>
      <c r="F715" s="98">
        <v>4227</v>
      </c>
    </row>
    <row r="716" spans="1:6" s="12" customFormat="1" ht="19.5" customHeight="1">
      <c r="A716" s="76"/>
      <c r="B716" s="117"/>
      <c r="C716" s="99">
        <v>4410</v>
      </c>
      <c r="D716" s="64" t="s">
        <v>65</v>
      </c>
      <c r="E716" s="65"/>
      <c r="F716" s="85">
        <v>200</v>
      </c>
    </row>
    <row r="717" spans="1:6" ht="31.5" customHeight="1">
      <c r="A717" s="73"/>
      <c r="B717" s="75"/>
      <c r="C717" s="91">
        <v>4440</v>
      </c>
      <c r="D717" s="92" t="s">
        <v>40</v>
      </c>
      <c r="E717" s="97"/>
      <c r="F717" s="98">
        <v>3628</v>
      </c>
    </row>
    <row r="718" spans="1:6" ht="31.5" customHeight="1">
      <c r="A718" s="73"/>
      <c r="B718" s="75"/>
      <c r="C718" s="74">
        <v>4740</v>
      </c>
      <c r="D718" s="204" t="s">
        <v>72</v>
      </c>
      <c r="E718" s="283"/>
      <c r="F718" s="134">
        <v>800</v>
      </c>
    </row>
    <row r="719" spans="1:6" ht="3.75" customHeight="1">
      <c r="A719" s="73"/>
      <c r="B719" s="95"/>
      <c r="C719" s="113"/>
      <c r="D719" s="281"/>
      <c r="E719" s="205"/>
      <c r="F719" s="127"/>
    </row>
    <row r="720" spans="1:6" ht="30.75" customHeight="1">
      <c r="A720" s="73"/>
      <c r="B720" s="148">
        <v>85324</v>
      </c>
      <c r="C720" s="149"/>
      <c r="D720" s="338" t="s">
        <v>238</v>
      </c>
      <c r="E720" s="152">
        <f>SUM(E722:E723)</f>
        <v>56155</v>
      </c>
      <c r="F720" s="152">
        <f>SUM(F722:F723)</f>
        <v>0</v>
      </c>
    </row>
    <row r="721" spans="1:6" ht="3.75" customHeight="1">
      <c r="A721" s="73"/>
      <c r="B721" s="74"/>
      <c r="C721" s="75"/>
      <c r="D721" s="339"/>
      <c r="E721" s="48"/>
      <c r="F721" s="49"/>
    </row>
    <row r="722" spans="1:6" s="12" customFormat="1" ht="19.5" customHeight="1">
      <c r="A722" s="76"/>
      <c r="B722" s="80"/>
      <c r="C722" s="81" t="s">
        <v>51</v>
      </c>
      <c r="D722" s="340" t="s">
        <v>52</v>
      </c>
      <c r="E722" s="83">
        <v>47000</v>
      </c>
      <c r="F722" s="84"/>
    </row>
    <row r="723" spans="1:6" ht="45" customHeight="1">
      <c r="A723" s="73"/>
      <c r="B723" s="74"/>
      <c r="C723" s="46" t="s">
        <v>239</v>
      </c>
      <c r="D723" s="341" t="s">
        <v>240</v>
      </c>
      <c r="E723" s="34">
        <v>9155</v>
      </c>
      <c r="F723" s="49"/>
    </row>
    <row r="724" spans="1:6" ht="3.75" customHeight="1">
      <c r="A724" s="73"/>
      <c r="B724" s="113"/>
      <c r="C724" s="114"/>
      <c r="D724" s="342"/>
      <c r="E724" s="60"/>
      <c r="F724" s="54"/>
    </row>
    <row r="725" spans="1:6" s="12" customFormat="1" ht="19.5" customHeight="1">
      <c r="A725" s="76"/>
      <c r="B725" s="154">
        <v>85333</v>
      </c>
      <c r="C725" s="154"/>
      <c r="D725" s="343" t="s">
        <v>241</v>
      </c>
      <c r="E725" s="157">
        <f>SUM(E727:E750)</f>
        <v>4550</v>
      </c>
      <c r="F725" s="157">
        <f>SUM(F727:F750)</f>
        <v>1897967</v>
      </c>
    </row>
    <row r="726" spans="1:6" s="12" customFormat="1" ht="3.75" customHeight="1">
      <c r="A726" s="76"/>
      <c r="B726" s="117"/>
      <c r="C726" s="117"/>
      <c r="D726" s="334"/>
      <c r="E726" s="44"/>
      <c r="F726" s="45"/>
    </row>
    <row r="727" spans="1:6" s="12" customFormat="1" ht="88.5" customHeight="1">
      <c r="A727" s="76"/>
      <c r="B727" s="117"/>
      <c r="C727" s="344" t="s">
        <v>45</v>
      </c>
      <c r="D727" s="101" t="s">
        <v>46</v>
      </c>
      <c r="E727" s="178">
        <v>500</v>
      </c>
      <c r="F727" s="103"/>
    </row>
    <row r="728" spans="1:7" s="12" customFormat="1" ht="19.5" customHeight="1">
      <c r="A728" s="76"/>
      <c r="B728" s="117"/>
      <c r="C728" s="81" t="s">
        <v>49</v>
      </c>
      <c r="D728" s="82" t="s">
        <v>50</v>
      </c>
      <c r="E728" s="83">
        <v>3150</v>
      </c>
      <c r="F728" s="84"/>
      <c r="G728" s="192"/>
    </row>
    <row r="729" spans="1:7" s="12" customFormat="1" ht="19.5" customHeight="1">
      <c r="A729" s="76"/>
      <c r="B729" s="117"/>
      <c r="C729" s="345" t="s">
        <v>51</v>
      </c>
      <c r="D729" s="224" t="s">
        <v>52</v>
      </c>
      <c r="E729" s="335">
        <v>900</v>
      </c>
      <c r="F729" s="226"/>
      <c r="G729" s="192"/>
    </row>
    <row r="730" spans="1:7" s="12" customFormat="1" ht="31.5" customHeight="1">
      <c r="A730" s="76"/>
      <c r="B730" s="117"/>
      <c r="C730" s="344" t="s">
        <v>29</v>
      </c>
      <c r="D730" s="224" t="s">
        <v>242</v>
      </c>
      <c r="E730" s="335"/>
      <c r="F730" s="103">
        <v>8000</v>
      </c>
      <c r="G730" s="192"/>
    </row>
    <row r="731" spans="1:8" s="12" customFormat="1" ht="19.5" customHeight="1">
      <c r="A731" s="76"/>
      <c r="B731" s="80"/>
      <c r="C731" s="289">
        <v>4010</v>
      </c>
      <c r="D731" s="82" t="s">
        <v>32</v>
      </c>
      <c r="E731" s="83"/>
      <c r="F731" s="180">
        <v>1311970</v>
      </c>
      <c r="G731" s="67"/>
      <c r="H731" s="67"/>
    </row>
    <row r="732" spans="1:6" s="12" customFormat="1" ht="19.5" customHeight="1">
      <c r="A732" s="76"/>
      <c r="B732" s="80"/>
      <c r="C732" s="99">
        <v>4040</v>
      </c>
      <c r="D732" s="64" t="s">
        <v>34</v>
      </c>
      <c r="E732" s="65"/>
      <c r="F732" s="66">
        <v>74830</v>
      </c>
    </row>
    <row r="733" spans="1:8" s="12" customFormat="1" ht="19.5" customHeight="1">
      <c r="A733" s="76"/>
      <c r="B733" s="80"/>
      <c r="C733" s="99">
        <v>4110</v>
      </c>
      <c r="D733" s="64" t="s">
        <v>36</v>
      </c>
      <c r="E733" s="65"/>
      <c r="F733" s="68">
        <v>239195</v>
      </c>
      <c r="H733" s="67"/>
    </row>
    <row r="734" spans="1:6" s="12" customFormat="1" ht="19.5" customHeight="1">
      <c r="A734" s="76"/>
      <c r="B734" s="80"/>
      <c r="C734" s="99">
        <v>4120</v>
      </c>
      <c r="D734" s="64" t="s">
        <v>38</v>
      </c>
      <c r="E734" s="65"/>
      <c r="F734" s="68">
        <v>34270</v>
      </c>
    </row>
    <row r="735" spans="1:6" ht="33" customHeight="1">
      <c r="A735" s="73"/>
      <c r="B735" s="74"/>
      <c r="C735" s="91">
        <v>4140</v>
      </c>
      <c r="D735" s="92" t="s">
        <v>243</v>
      </c>
      <c r="E735" s="97"/>
      <c r="F735" s="98">
        <v>8000</v>
      </c>
    </row>
    <row r="736" spans="1:6" s="12" customFormat="1" ht="19.5" customHeight="1">
      <c r="A736" s="76"/>
      <c r="B736" s="80"/>
      <c r="C736" s="99">
        <v>4210</v>
      </c>
      <c r="D736" s="64" t="s">
        <v>26</v>
      </c>
      <c r="E736" s="65"/>
      <c r="F736" s="85">
        <v>52100</v>
      </c>
    </row>
    <row r="737" spans="1:6" s="12" customFormat="1" ht="19.5" customHeight="1">
      <c r="A737" s="76"/>
      <c r="B737" s="80"/>
      <c r="C737" s="99">
        <v>4260</v>
      </c>
      <c r="D737" s="64" t="s">
        <v>58</v>
      </c>
      <c r="E737" s="65"/>
      <c r="F737" s="85">
        <v>48900</v>
      </c>
    </row>
    <row r="738" spans="1:6" s="12" customFormat="1" ht="19.5" customHeight="1">
      <c r="A738" s="76"/>
      <c r="B738" s="80"/>
      <c r="C738" s="99">
        <v>4270</v>
      </c>
      <c r="D738" s="64" t="s">
        <v>59</v>
      </c>
      <c r="E738" s="65"/>
      <c r="F738" s="85">
        <v>20000</v>
      </c>
    </row>
    <row r="739" spans="1:6" s="12" customFormat="1" ht="19.5" customHeight="1">
      <c r="A739" s="76"/>
      <c r="B739" s="80"/>
      <c r="C739" s="99">
        <v>4280</v>
      </c>
      <c r="D739" s="64" t="s">
        <v>60</v>
      </c>
      <c r="E739" s="65"/>
      <c r="F739" s="85">
        <v>3000</v>
      </c>
    </row>
    <row r="740" spans="1:6" s="12" customFormat="1" ht="19.5" customHeight="1">
      <c r="A740" s="76"/>
      <c r="B740" s="80"/>
      <c r="C740" s="99">
        <v>4300</v>
      </c>
      <c r="D740" s="64" t="s">
        <v>20</v>
      </c>
      <c r="E740" s="65"/>
      <c r="F740" s="85">
        <v>11000</v>
      </c>
    </row>
    <row r="741" spans="1:6" s="12" customFormat="1" ht="12.75" customHeight="1" hidden="1" outlineLevel="1">
      <c r="A741" s="76"/>
      <c r="B741" s="80"/>
      <c r="C741" s="91">
        <v>4360</v>
      </c>
      <c r="D741" s="92" t="s">
        <v>62</v>
      </c>
      <c r="E741" s="65"/>
      <c r="F741" s="98"/>
    </row>
    <row r="742" spans="1:6" s="12" customFormat="1" ht="32.25" customHeight="1" collapsed="1">
      <c r="A742" s="76"/>
      <c r="B742" s="80"/>
      <c r="C742" s="91">
        <v>4370</v>
      </c>
      <c r="D742" s="92" t="s">
        <v>63</v>
      </c>
      <c r="E742" s="65"/>
      <c r="F742" s="98">
        <v>10000</v>
      </c>
    </row>
    <row r="743" spans="1:6" s="12" customFormat="1" ht="19.5" customHeight="1">
      <c r="A743" s="76"/>
      <c r="B743" s="80"/>
      <c r="C743" s="99">
        <v>4410</v>
      </c>
      <c r="D743" s="64" t="s">
        <v>65</v>
      </c>
      <c r="E743" s="65"/>
      <c r="F743" s="85">
        <v>2000</v>
      </c>
    </row>
    <row r="744" spans="1:6" s="12" customFormat="1" ht="19.5" customHeight="1">
      <c r="A744" s="76"/>
      <c r="B744" s="80"/>
      <c r="C744" s="99">
        <v>4430</v>
      </c>
      <c r="D744" s="64" t="s">
        <v>66</v>
      </c>
      <c r="E744" s="65"/>
      <c r="F744" s="85">
        <v>6000</v>
      </c>
    </row>
    <row r="745" spans="1:6" ht="32.25" customHeight="1">
      <c r="A745" s="73"/>
      <c r="B745" s="74"/>
      <c r="C745" s="91">
        <v>4440</v>
      </c>
      <c r="D745" s="92" t="s">
        <v>40</v>
      </c>
      <c r="E745" s="97"/>
      <c r="F745" s="98">
        <v>54900</v>
      </c>
    </row>
    <row r="746" spans="1:6" ht="19.5" customHeight="1">
      <c r="A746" s="73"/>
      <c r="B746" s="74"/>
      <c r="C746" s="91">
        <v>4480</v>
      </c>
      <c r="D746" s="92" t="s">
        <v>67</v>
      </c>
      <c r="E746" s="97"/>
      <c r="F746" s="98">
        <v>11000</v>
      </c>
    </row>
    <row r="747" spans="1:6" ht="19.5" customHeight="1">
      <c r="A747" s="73"/>
      <c r="B747" s="74"/>
      <c r="C747" s="91">
        <v>4510</v>
      </c>
      <c r="D747" s="92" t="s">
        <v>68</v>
      </c>
      <c r="E747" s="97"/>
      <c r="F747" s="98">
        <v>600</v>
      </c>
    </row>
    <row r="748" spans="1:6" ht="31.5" customHeight="1">
      <c r="A748" s="73"/>
      <c r="B748" s="74"/>
      <c r="C748" s="91">
        <v>4520</v>
      </c>
      <c r="D748" s="92" t="s">
        <v>69</v>
      </c>
      <c r="E748" s="97"/>
      <c r="F748" s="98">
        <v>202</v>
      </c>
    </row>
    <row r="749" spans="1:6" ht="33" customHeight="1">
      <c r="A749" s="73"/>
      <c r="B749" s="74"/>
      <c r="C749" s="86" t="s">
        <v>136</v>
      </c>
      <c r="D749" s="92" t="s">
        <v>72</v>
      </c>
      <c r="E749" s="97"/>
      <c r="F749" s="98">
        <v>1000</v>
      </c>
    </row>
    <row r="750" spans="1:6" ht="32.25" customHeight="1">
      <c r="A750" s="73"/>
      <c r="B750" s="74"/>
      <c r="C750" s="46" t="s">
        <v>137</v>
      </c>
      <c r="D750" s="33" t="s">
        <v>73</v>
      </c>
      <c r="E750" s="48"/>
      <c r="F750" s="35">
        <v>1000</v>
      </c>
    </row>
    <row r="751" spans="1:6" ht="3.75" customHeight="1">
      <c r="A751" s="112"/>
      <c r="B751" s="113"/>
      <c r="C751" s="114"/>
      <c r="D751" s="326"/>
      <c r="E751" s="60"/>
      <c r="F751" s="54"/>
    </row>
    <row r="752" spans="1:6" s="351" customFormat="1" ht="19.5" customHeight="1">
      <c r="A752" s="346">
        <v>854</v>
      </c>
      <c r="B752" s="347"/>
      <c r="C752" s="348"/>
      <c r="D752" s="349" t="s">
        <v>244</v>
      </c>
      <c r="E752" s="350">
        <f>SUM(E754+E782+E807+E830+E851+E856)</f>
        <v>49936</v>
      </c>
      <c r="F752" s="350">
        <f>SUM(F754+F782+F807+F830+F851+F856)</f>
        <v>6475385</v>
      </c>
    </row>
    <row r="753" spans="1:6" s="12" customFormat="1" ht="3.75" customHeight="1">
      <c r="A753" s="76"/>
      <c r="B753" s="80"/>
      <c r="C753" s="117"/>
      <c r="D753" s="78"/>
      <c r="E753" s="297"/>
      <c r="F753" s="116"/>
    </row>
    <row r="754" spans="1:6" s="12" customFormat="1" ht="19.5" customHeight="1">
      <c r="A754" s="76"/>
      <c r="B754" s="76">
        <v>85403</v>
      </c>
      <c r="C754" s="77"/>
      <c r="D754" s="78" t="s">
        <v>245</v>
      </c>
      <c r="E754" s="79">
        <f>SUM(E756:E780)</f>
        <v>45166</v>
      </c>
      <c r="F754" s="79">
        <f>SUM(F756:F780)</f>
        <v>3822187</v>
      </c>
    </row>
    <row r="755" spans="1:6" ht="3.75" customHeight="1">
      <c r="A755" s="94"/>
      <c r="B755" s="74"/>
      <c r="C755" s="75"/>
      <c r="D755" s="33"/>
      <c r="E755" s="48"/>
      <c r="F755" s="49"/>
    </row>
    <row r="756" spans="1:6" ht="69" customHeight="1">
      <c r="A756" s="73"/>
      <c r="B756" s="74"/>
      <c r="C756" s="36" t="s">
        <v>45</v>
      </c>
      <c r="D756" s="120" t="s">
        <v>82</v>
      </c>
      <c r="E756" s="38">
        <v>2340</v>
      </c>
      <c r="F756" s="54"/>
    </row>
    <row r="757" spans="1:6" s="12" customFormat="1" ht="19.5" customHeight="1">
      <c r="A757" s="76"/>
      <c r="B757" s="80"/>
      <c r="C757" s="193" t="s">
        <v>49</v>
      </c>
      <c r="D757" s="56" t="s">
        <v>50</v>
      </c>
      <c r="E757" s="310">
        <v>9281</v>
      </c>
      <c r="F757" s="196"/>
    </row>
    <row r="758" spans="1:6" s="12" customFormat="1" ht="19.5" customHeight="1">
      <c r="A758" s="76"/>
      <c r="B758" s="80"/>
      <c r="C758" s="193" t="s">
        <v>51</v>
      </c>
      <c r="D758" s="194" t="s">
        <v>52</v>
      </c>
      <c r="E758" s="310">
        <v>1287</v>
      </c>
      <c r="F758" s="196"/>
    </row>
    <row r="759" spans="1:6" ht="57" customHeight="1">
      <c r="A759" s="73"/>
      <c r="B759" s="75"/>
      <c r="C759" s="242" t="s">
        <v>204</v>
      </c>
      <c r="D759" s="243" t="s">
        <v>199</v>
      </c>
      <c r="E759" s="244">
        <v>32258</v>
      </c>
      <c r="F759" s="275"/>
    </row>
    <row r="760" spans="1:6" ht="30.75" customHeight="1">
      <c r="A760" s="73"/>
      <c r="B760" s="74"/>
      <c r="C760" s="95">
        <v>3020</v>
      </c>
      <c r="D760" s="59" t="s">
        <v>30</v>
      </c>
      <c r="E760" s="60"/>
      <c r="F760" s="39">
        <v>4018</v>
      </c>
    </row>
    <row r="761" spans="1:8" s="12" customFormat="1" ht="19.5" customHeight="1">
      <c r="A761" s="76"/>
      <c r="B761" s="80"/>
      <c r="C761" s="99">
        <v>4010</v>
      </c>
      <c r="D761" s="64" t="s">
        <v>32</v>
      </c>
      <c r="E761" s="65"/>
      <c r="F761" s="66">
        <v>2691260</v>
      </c>
      <c r="G761" s="67"/>
      <c r="H761" s="67"/>
    </row>
    <row r="762" spans="1:6" s="12" customFormat="1" ht="19.5" customHeight="1">
      <c r="A762" s="76"/>
      <c r="B762" s="80"/>
      <c r="C762" s="99">
        <v>4040</v>
      </c>
      <c r="D762" s="64" t="s">
        <v>34</v>
      </c>
      <c r="E762" s="65"/>
      <c r="F762" s="66">
        <v>194385</v>
      </c>
    </row>
    <row r="763" spans="1:8" s="12" customFormat="1" ht="19.5" customHeight="1">
      <c r="A763" s="76"/>
      <c r="B763" s="80"/>
      <c r="C763" s="99">
        <v>4110</v>
      </c>
      <c r="D763" s="64" t="s">
        <v>36</v>
      </c>
      <c r="E763" s="65"/>
      <c r="F763" s="68">
        <v>447728</v>
      </c>
      <c r="H763" s="67"/>
    </row>
    <row r="764" spans="1:6" s="12" customFormat="1" ht="19.5" customHeight="1">
      <c r="A764" s="76"/>
      <c r="B764" s="80"/>
      <c r="C764" s="99">
        <v>4120</v>
      </c>
      <c r="D764" s="64" t="s">
        <v>38</v>
      </c>
      <c r="E764" s="65"/>
      <c r="F764" s="68">
        <v>62759</v>
      </c>
    </row>
    <row r="765" spans="1:6" s="12" customFormat="1" ht="12.75" customHeight="1" hidden="1" outlineLevel="1">
      <c r="A765" s="76"/>
      <c r="B765" s="80"/>
      <c r="C765" s="99">
        <v>4170</v>
      </c>
      <c r="D765" s="64" t="s">
        <v>57</v>
      </c>
      <c r="E765" s="65"/>
      <c r="F765" s="85"/>
    </row>
    <row r="766" spans="1:6" s="12" customFormat="1" ht="19.5" customHeight="1" collapsed="1">
      <c r="A766" s="76"/>
      <c r="B766" s="80"/>
      <c r="C766" s="99">
        <v>4210</v>
      </c>
      <c r="D766" s="64" t="s">
        <v>26</v>
      </c>
      <c r="E766" s="65"/>
      <c r="F766" s="85">
        <v>82000</v>
      </c>
    </row>
    <row r="767" spans="1:6" ht="32.25" customHeight="1">
      <c r="A767" s="73"/>
      <c r="B767" s="74"/>
      <c r="C767" s="91">
        <v>4240</v>
      </c>
      <c r="D767" s="92" t="s">
        <v>213</v>
      </c>
      <c r="E767" s="97"/>
      <c r="F767" s="98">
        <v>1000</v>
      </c>
    </row>
    <row r="768" spans="1:6" s="12" customFormat="1" ht="19.5" customHeight="1">
      <c r="A768" s="76"/>
      <c r="B768" s="80"/>
      <c r="C768" s="99">
        <v>4260</v>
      </c>
      <c r="D768" s="64" t="s">
        <v>58</v>
      </c>
      <c r="E768" s="65"/>
      <c r="F768" s="85">
        <v>98548</v>
      </c>
    </row>
    <row r="769" spans="1:6" s="12" customFormat="1" ht="19.5" customHeight="1">
      <c r="A769" s="76"/>
      <c r="B769" s="80"/>
      <c r="C769" s="99">
        <v>4270</v>
      </c>
      <c r="D769" s="64" t="s">
        <v>59</v>
      </c>
      <c r="E769" s="65"/>
      <c r="F769" s="85">
        <v>34855</v>
      </c>
    </row>
    <row r="770" spans="1:6" s="12" customFormat="1" ht="19.5" customHeight="1">
      <c r="A770" s="76"/>
      <c r="B770" s="80"/>
      <c r="C770" s="99">
        <v>4280</v>
      </c>
      <c r="D770" s="64" t="s">
        <v>60</v>
      </c>
      <c r="E770" s="65"/>
      <c r="F770" s="85">
        <v>4046</v>
      </c>
    </row>
    <row r="771" spans="1:6" s="12" customFormat="1" ht="19.5" customHeight="1">
      <c r="A771" s="76"/>
      <c r="B771" s="80"/>
      <c r="C771" s="99">
        <v>4300</v>
      </c>
      <c r="D771" s="64" t="s">
        <v>20</v>
      </c>
      <c r="E771" s="65"/>
      <c r="F771" s="85">
        <v>15600</v>
      </c>
    </row>
    <row r="772" spans="1:6" s="12" customFormat="1" ht="19.5" customHeight="1">
      <c r="A772" s="76"/>
      <c r="B772" s="80"/>
      <c r="C772" s="99">
        <v>4350</v>
      </c>
      <c r="D772" s="64" t="s">
        <v>61</v>
      </c>
      <c r="E772" s="65"/>
      <c r="F772" s="85">
        <v>1200</v>
      </c>
    </row>
    <row r="773" spans="1:6" s="12" customFormat="1" ht="31.5" customHeight="1">
      <c r="A773" s="76"/>
      <c r="B773" s="80"/>
      <c r="C773" s="91">
        <v>4370</v>
      </c>
      <c r="D773" s="92" t="s">
        <v>63</v>
      </c>
      <c r="E773" s="65"/>
      <c r="F773" s="98">
        <v>6300</v>
      </c>
    </row>
    <row r="774" spans="1:6" s="12" customFormat="1" ht="12.75" customHeight="1" hidden="1" outlineLevel="1">
      <c r="A774" s="76"/>
      <c r="B774" s="80"/>
      <c r="C774" s="91">
        <v>4390</v>
      </c>
      <c r="D774" s="92" t="s">
        <v>92</v>
      </c>
      <c r="E774" s="65"/>
      <c r="F774" s="98"/>
    </row>
    <row r="775" spans="1:6" s="12" customFormat="1" ht="19.5" customHeight="1" collapsed="1">
      <c r="A775" s="76"/>
      <c r="B775" s="80"/>
      <c r="C775" s="99">
        <v>4410</v>
      </c>
      <c r="D775" s="64" t="s">
        <v>65</v>
      </c>
      <c r="E775" s="65"/>
      <c r="F775" s="85">
        <v>1000</v>
      </c>
    </row>
    <row r="776" spans="1:6" s="12" customFormat="1" ht="19.5" customHeight="1">
      <c r="A776" s="76"/>
      <c r="B776" s="80"/>
      <c r="C776" s="99">
        <v>4430</v>
      </c>
      <c r="D776" s="64" t="s">
        <v>66</v>
      </c>
      <c r="E776" s="65"/>
      <c r="F776" s="85">
        <v>6700</v>
      </c>
    </row>
    <row r="777" spans="1:6" ht="31.5" customHeight="1">
      <c r="A777" s="73"/>
      <c r="B777" s="74"/>
      <c r="C777" s="91">
        <v>4440</v>
      </c>
      <c r="D777" s="92" t="s">
        <v>40</v>
      </c>
      <c r="E777" s="97"/>
      <c r="F777" s="98">
        <v>152088</v>
      </c>
    </row>
    <row r="778" spans="1:6" ht="34.5" customHeight="1">
      <c r="A778" s="73"/>
      <c r="B778" s="74"/>
      <c r="C778" s="91">
        <v>4700</v>
      </c>
      <c r="D778" s="92" t="s">
        <v>71</v>
      </c>
      <c r="E778" s="97"/>
      <c r="F778" s="98">
        <v>8900</v>
      </c>
    </row>
    <row r="779" spans="1:6" ht="33.75" customHeight="1">
      <c r="A779" s="73"/>
      <c r="B779" s="74"/>
      <c r="C779" s="91">
        <v>4740</v>
      </c>
      <c r="D779" s="92" t="s">
        <v>72</v>
      </c>
      <c r="E779" s="97"/>
      <c r="F779" s="98">
        <v>5000</v>
      </c>
    </row>
    <row r="780" spans="1:6" ht="31.5" customHeight="1">
      <c r="A780" s="73"/>
      <c r="B780" s="74"/>
      <c r="C780" s="90">
        <v>4750</v>
      </c>
      <c r="D780" s="33" t="s">
        <v>73</v>
      </c>
      <c r="E780" s="48"/>
      <c r="F780" s="35">
        <v>4800</v>
      </c>
    </row>
    <row r="781" spans="1:6" ht="3.75" customHeight="1">
      <c r="A781" s="73"/>
      <c r="B781" s="113"/>
      <c r="C781" s="114"/>
      <c r="D781" s="59"/>
      <c r="E781" s="60"/>
      <c r="F781" s="54"/>
    </row>
    <row r="782" spans="1:6" ht="32.25" customHeight="1">
      <c r="A782" s="73"/>
      <c r="B782" s="148">
        <v>85406</v>
      </c>
      <c r="C782" s="149"/>
      <c r="D782" s="213" t="s">
        <v>246</v>
      </c>
      <c r="E782" s="152">
        <f>SUM(E784:E805)</f>
        <v>2320</v>
      </c>
      <c r="F782" s="152">
        <f>SUM(F784:F805)</f>
        <v>1047193</v>
      </c>
    </row>
    <row r="783" spans="1:6" ht="3.75" customHeight="1">
      <c r="A783" s="73"/>
      <c r="B783" s="74"/>
      <c r="C783" s="75"/>
      <c r="D783" s="33"/>
      <c r="E783" s="48"/>
      <c r="F783" s="49"/>
    </row>
    <row r="784" spans="1:6" s="12" customFormat="1" ht="19.5" customHeight="1">
      <c r="A784" s="73"/>
      <c r="B784" s="74"/>
      <c r="C784" s="81" t="s">
        <v>49</v>
      </c>
      <c r="D784" s="82" t="s">
        <v>50</v>
      </c>
      <c r="E784" s="83">
        <v>2170</v>
      </c>
      <c r="F784" s="84"/>
    </row>
    <row r="785" spans="1:6" s="147" customFormat="1" ht="19.5" customHeight="1">
      <c r="A785" s="73"/>
      <c r="B785" s="74"/>
      <c r="C785" s="46" t="s">
        <v>51</v>
      </c>
      <c r="D785" s="33" t="s">
        <v>52</v>
      </c>
      <c r="E785" s="48">
        <v>150</v>
      </c>
      <c r="F785" s="49"/>
    </row>
    <row r="786" spans="1:6" ht="31.5" customHeight="1">
      <c r="A786" s="73"/>
      <c r="B786" s="74"/>
      <c r="C786" s="91">
        <v>3020</v>
      </c>
      <c r="D786" s="92" t="s">
        <v>30</v>
      </c>
      <c r="E786" s="97"/>
      <c r="F786" s="98">
        <v>3000</v>
      </c>
    </row>
    <row r="787" spans="1:8" s="12" customFormat="1" ht="19.5" customHeight="1">
      <c r="A787" s="76"/>
      <c r="B787" s="80"/>
      <c r="C787" s="99">
        <v>4010</v>
      </c>
      <c r="D787" s="64" t="s">
        <v>32</v>
      </c>
      <c r="E787" s="65"/>
      <c r="F787" s="66">
        <v>744469</v>
      </c>
      <c r="G787" s="67"/>
      <c r="H787" s="67"/>
    </row>
    <row r="788" spans="1:6" s="12" customFormat="1" ht="19.5" customHeight="1">
      <c r="A788" s="76"/>
      <c r="B788" s="80"/>
      <c r="C788" s="99">
        <v>4040</v>
      </c>
      <c r="D788" s="64" t="s">
        <v>34</v>
      </c>
      <c r="E788" s="65"/>
      <c r="F788" s="66">
        <v>43134</v>
      </c>
    </row>
    <row r="789" spans="1:8" s="12" customFormat="1" ht="19.5" customHeight="1">
      <c r="A789" s="76"/>
      <c r="B789" s="80"/>
      <c r="C789" s="99">
        <v>4110</v>
      </c>
      <c r="D789" s="64" t="s">
        <v>36</v>
      </c>
      <c r="E789" s="65"/>
      <c r="F789" s="68">
        <v>121606</v>
      </c>
      <c r="H789" s="67"/>
    </row>
    <row r="790" spans="1:6" s="12" customFormat="1" ht="19.5" customHeight="1">
      <c r="A790" s="76"/>
      <c r="B790" s="80"/>
      <c r="C790" s="99">
        <v>4120</v>
      </c>
      <c r="D790" s="64" t="s">
        <v>38</v>
      </c>
      <c r="E790" s="65"/>
      <c r="F790" s="68">
        <v>19296</v>
      </c>
    </row>
    <row r="791" spans="1:6" s="12" customFormat="1" ht="12.75" customHeight="1" hidden="1" outlineLevel="1">
      <c r="A791" s="76"/>
      <c r="B791" s="80"/>
      <c r="C791" s="99">
        <v>4170</v>
      </c>
      <c r="D791" s="64" t="s">
        <v>57</v>
      </c>
      <c r="E791" s="65"/>
      <c r="F791" s="85"/>
    </row>
    <row r="792" spans="1:6" s="12" customFormat="1" ht="19.5" customHeight="1" collapsed="1">
      <c r="A792" s="76"/>
      <c r="B792" s="80"/>
      <c r="C792" s="99">
        <v>4210</v>
      </c>
      <c r="D792" s="64" t="s">
        <v>26</v>
      </c>
      <c r="E792" s="65"/>
      <c r="F792" s="85">
        <v>20000</v>
      </c>
    </row>
    <row r="793" spans="1:6" ht="31.5" customHeight="1">
      <c r="A793" s="209"/>
      <c r="B793" s="74"/>
      <c r="C793" s="91">
        <v>4240</v>
      </c>
      <c r="D793" s="92" t="s">
        <v>213</v>
      </c>
      <c r="E793" s="97"/>
      <c r="F793" s="98">
        <v>10000</v>
      </c>
    </row>
    <row r="794" spans="1:6" s="12" customFormat="1" ht="19.5" customHeight="1">
      <c r="A794" s="211"/>
      <c r="B794" s="80"/>
      <c r="C794" s="99">
        <v>4260</v>
      </c>
      <c r="D794" s="64" t="s">
        <v>58</v>
      </c>
      <c r="E794" s="65"/>
      <c r="F794" s="85">
        <v>8000</v>
      </c>
    </row>
    <row r="795" spans="1:6" s="12" customFormat="1" ht="19.5" customHeight="1">
      <c r="A795" s="211"/>
      <c r="B795" s="80"/>
      <c r="C795" s="99">
        <v>4270</v>
      </c>
      <c r="D795" s="64" t="s">
        <v>59</v>
      </c>
      <c r="E795" s="65"/>
      <c r="F795" s="85">
        <v>3000</v>
      </c>
    </row>
    <row r="796" spans="1:6" s="12" customFormat="1" ht="19.5" customHeight="1">
      <c r="A796" s="76"/>
      <c r="B796" s="80"/>
      <c r="C796" s="99">
        <v>4280</v>
      </c>
      <c r="D796" s="64" t="s">
        <v>60</v>
      </c>
      <c r="E796" s="65"/>
      <c r="F796" s="85">
        <v>700</v>
      </c>
    </row>
    <row r="797" spans="1:6" s="12" customFormat="1" ht="19.5" customHeight="1">
      <c r="A797" s="76"/>
      <c r="B797" s="80"/>
      <c r="C797" s="99">
        <v>4300</v>
      </c>
      <c r="D797" s="64" t="s">
        <v>20</v>
      </c>
      <c r="E797" s="65"/>
      <c r="F797" s="85">
        <v>10000</v>
      </c>
    </row>
    <row r="798" spans="1:6" s="12" customFormat="1" ht="19.5" customHeight="1">
      <c r="A798" s="76"/>
      <c r="B798" s="80"/>
      <c r="C798" s="99">
        <v>4350</v>
      </c>
      <c r="D798" s="64" t="s">
        <v>61</v>
      </c>
      <c r="E798" s="65"/>
      <c r="F798" s="85">
        <v>396</v>
      </c>
    </row>
    <row r="799" spans="1:6" s="12" customFormat="1" ht="32.25" customHeight="1">
      <c r="A799" s="76"/>
      <c r="B799" s="80"/>
      <c r="C799" s="91">
        <v>4370</v>
      </c>
      <c r="D799" s="92" t="s">
        <v>63</v>
      </c>
      <c r="E799" s="65"/>
      <c r="F799" s="98">
        <v>4200</v>
      </c>
    </row>
    <row r="800" spans="1:6" s="12" customFormat="1" ht="19.5" customHeight="1">
      <c r="A800" s="76"/>
      <c r="B800" s="80"/>
      <c r="C800" s="99">
        <v>4410</v>
      </c>
      <c r="D800" s="64" t="s">
        <v>65</v>
      </c>
      <c r="E800" s="65"/>
      <c r="F800" s="85">
        <v>2500</v>
      </c>
    </row>
    <row r="801" spans="1:6" s="12" customFormat="1" ht="19.5" customHeight="1">
      <c r="A801" s="76"/>
      <c r="B801" s="80"/>
      <c r="C801" s="99">
        <v>4430</v>
      </c>
      <c r="D801" s="64" t="s">
        <v>66</v>
      </c>
      <c r="E801" s="65"/>
      <c r="F801" s="85">
        <v>450</v>
      </c>
    </row>
    <row r="802" spans="1:6" ht="31.5" customHeight="1">
      <c r="A802" s="73"/>
      <c r="B802" s="74"/>
      <c r="C802" s="91">
        <v>4440</v>
      </c>
      <c r="D802" s="92" t="s">
        <v>40</v>
      </c>
      <c r="E802" s="97"/>
      <c r="F802" s="98">
        <v>41442</v>
      </c>
    </row>
    <row r="803" spans="1:6" ht="31.5" customHeight="1">
      <c r="A803" s="73"/>
      <c r="B803" s="74"/>
      <c r="C803" s="91">
        <v>4700</v>
      </c>
      <c r="D803" s="92" t="s">
        <v>71</v>
      </c>
      <c r="E803" s="97"/>
      <c r="F803" s="98">
        <v>5000</v>
      </c>
    </row>
    <row r="804" spans="1:6" ht="31.5" customHeight="1">
      <c r="A804" s="73"/>
      <c r="B804" s="74"/>
      <c r="C804" s="86" t="s">
        <v>136</v>
      </c>
      <c r="D804" s="92" t="s">
        <v>72</v>
      </c>
      <c r="E804" s="97"/>
      <c r="F804" s="98">
        <v>2000</v>
      </c>
    </row>
    <row r="805" spans="1:6" ht="31.5" customHeight="1">
      <c r="A805" s="73"/>
      <c r="B805" s="74"/>
      <c r="C805" s="46" t="s">
        <v>137</v>
      </c>
      <c r="D805" s="33" t="s">
        <v>73</v>
      </c>
      <c r="E805" s="48"/>
      <c r="F805" s="35">
        <v>8000</v>
      </c>
    </row>
    <row r="806" spans="1:6" ht="3.75" customHeight="1">
      <c r="A806" s="73"/>
      <c r="B806" s="113"/>
      <c r="C806" s="114"/>
      <c r="D806" s="59"/>
      <c r="E806" s="60"/>
      <c r="F806" s="54"/>
    </row>
    <row r="807" spans="1:6" s="12" customFormat="1" ht="19.5" customHeight="1">
      <c r="A807" s="76"/>
      <c r="B807" s="185">
        <v>85410</v>
      </c>
      <c r="C807" s="185"/>
      <c r="D807" s="343" t="s">
        <v>247</v>
      </c>
      <c r="E807" s="352">
        <f>SUM(E809:E828)</f>
        <v>2450</v>
      </c>
      <c r="F807" s="352">
        <f>SUM(F809:F828)</f>
        <v>550616</v>
      </c>
    </row>
    <row r="808" spans="1:6" s="12" customFormat="1" ht="3.75" customHeight="1">
      <c r="A808" s="76"/>
      <c r="B808" s="80"/>
      <c r="C808" s="80"/>
      <c r="D808" s="334"/>
      <c r="E808" s="353"/>
      <c r="F808" s="119"/>
    </row>
    <row r="809" spans="1:6" s="12" customFormat="1" ht="19.5" customHeight="1">
      <c r="A809" s="76"/>
      <c r="B809" s="80"/>
      <c r="C809" s="41" t="s">
        <v>49</v>
      </c>
      <c r="D809" s="56" t="s">
        <v>50</v>
      </c>
      <c r="E809" s="353">
        <v>2350</v>
      </c>
      <c r="F809" s="45"/>
    </row>
    <row r="810" spans="1:6" s="12" customFormat="1" ht="19.5" customHeight="1">
      <c r="A810" s="76"/>
      <c r="B810" s="117"/>
      <c r="C810" s="354" t="s">
        <v>51</v>
      </c>
      <c r="D810" s="355" t="s">
        <v>52</v>
      </c>
      <c r="E810" s="356">
        <v>100</v>
      </c>
      <c r="F810" s="357"/>
    </row>
    <row r="811" spans="1:6" ht="31.5" customHeight="1">
      <c r="A811" s="73"/>
      <c r="B811" s="74"/>
      <c r="C811" s="36" t="s">
        <v>29</v>
      </c>
      <c r="D811" s="59" t="s">
        <v>30</v>
      </c>
      <c r="E811" s="358"/>
      <c r="F811" s="39">
        <v>2000</v>
      </c>
    </row>
    <row r="812" spans="1:8" s="12" customFormat="1" ht="19.5" customHeight="1">
      <c r="A812" s="76"/>
      <c r="B812" s="80"/>
      <c r="C812" s="99">
        <v>4010</v>
      </c>
      <c r="D812" s="64" t="s">
        <v>32</v>
      </c>
      <c r="E812" s="359"/>
      <c r="F812" s="66">
        <v>358700</v>
      </c>
      <c r="G812" s="67"/>
      <c r="H812" s="67"/>
    </row>
    <row r="813" spans="1:6" s="12" customFormat="1" ht="19.5" customHeight="1">
      <c r="A813" s="76"/>
      <c r="B813" s="80"/>
      <c r="C813" s="99">
        <v>4040</v>
      </c>
      <c r="D813" s="64" t="s">
        <v>34</v>
      </c>
      <c r="E813" s="359"/>
      <c r="F813" s="66">
        <v>24942</v>
      </c>
    </row>
    <row r="814" spans="1:8" s="12" customFormat="1" ht="19.5" customHeight="1">
      <c r="A814" s="76"/>
      <c r="B814" s="80"/>
      <c r="C814" s="99">
        <v>4110</v>
      </c>
      <c r="D814" s="64" t="s">
        <v>36</v>
      </c>
      <c r="E814" s="359"/>
      <c r="F814" s="68">
        <v>59300</v>
      </c>
      <c r="H814" s="67"/>
    </row>
    <row r="815" spans="1:6" s="12" customFormat="1" ht="19.5" customHeight="1">
      <c r="A815" s="77"/>
      <c r="B815" s="80"/>
      <c r="C815" s="99">
        <v>4120</v>
      </c>
      <c r="D815" s="64" t="s">
        <v>38</v>
      </c>
      <c r="E815" s="359"/>
      <c r="F815" s="68">
        <v>9400</v>
      </c>
    </row>
    <row r="816" spans="1:6" s="12" customFormat="1" ht="19.5" customHeight="1">
      <c r="A816" s="76"/>
      <c r="B816" s="80"/>
      <c r="C816" s="99">
        <v>4210</v>
      </c>
      <c r="D816" s="64" t="s">
        <v>26</v>
      </c>
      <c r="E816" s="359"/>
      <c r="F816" s="85">
        <v>5575</v>
      </c>
    </row>
    <row r="817" spans="1:6" ht="31.5" customHeight="1">
      <c r="A817" s="73"/>
      <c r="B817" s="74"/>
      <c r="C817" s="91">
        <v>4240</v>
      </c>
      <c r="D817" s="92" t="s">
        <v>213</v>
      </c>
      <c r="E817" s="360"/>
      <c r="F817" s="98">
        <v>200</v>
      </c>
    </row>
    <row r="818" spans="1:6" s="12" customFormat="1" ht="19.5" customHeight="1">
      <c r="A818" s="76"/>
      <c r="B818" s="80"/>
      <c r="C818" s="99">
        <v>4260</v>
      </c>
      <c r="D818" s="64" t="s">
        <v>58</v>
      </c>
      <c r="E818" s="359"/>
      <c r="F818" s="85">
        <v>41000</v>
      </c>
    </row>
    <row r="819" spans="1:6" s="12" customFormat="1" ht="19.5" customHeight="1">
      <c r="A819" s="76"/>
      <c r="B819" s="80"/>
      <c r="C819" s="99">
        <v>4270</v>
      </c>
      <c r="D819" s="64" t="s">
        <v>59</v>
      </c>
      <c r="E819" s="359"/>
      <c r="F819" s="85">
        <v>2400</v>
      </c>
    </row>
    <row r="820" spans="1:6" s="12" customFormat="1" ht="19.5" customHeight="1">
      <c r="A820" s="76"/>
      <c r="B820" s="80"/>
      <c r="C820" s="99">
        <v>4280</v>
      </c>
      <c r="D820" s="64" t="s">
        <v>60</v>
      </c>
      <c r="E820" s="359"/>
      <c r="F820" s="85">
        <v>660</v>
      </c>
    </row>
    <row r="821" spans="1:6" s="12" customFormat="1" ht="19.5" customHeight="1">
      <c r="A821" s="76"/>
      <c r="B821" s="80"/>
      <c r="C821" s="99">
        <v>4300</v>
      </c>
      <c r="D821" s="64" t="s">
        <v>20</v>
      </c>
      <c r="E821" s="359"/>
      <c r="F821" s="85">
        <v>19000</v>
      </c>
    </row>
    <row r="822" spans="1:6" s="12" customFormat="1" ht="19.5" customHeight="1">
      <c r="A822" s="76"/>
      <c r="B822" s="80"/>
      <c r="C822" s="99">
        <v>4350</v>
      </c>
      <c r="D822" s="64" t="s">
        <v>61</v>
      </c>
      <c r="E822" s="359"/>
      <c r="F822" s="85">
        <v>98</v>
      </c>
    </row>
    <row r="823" spans="1:6" s="12" customFormat="1" ht="31.5" customHeight="1">
      <c r="A823" s="76"/>
      <c r="B823" s="80"/>
      <c r="C823" s="91">
        <v>4370</v>
      </c>
      <c r="D823" s="92" t="s">
        <v>63</v>
      </c>
      <c r="E823" s="359"/>
      <c r="F823" s="98">
        <v>2400</v>
      </c>
    </row>
    <row r="824" spans="1:6" s="147" customFormat="1" ht="19.5" customHeight="1">
      <c r="A824" s="73"/>
      <c r="B824" s="74"/>
      <c r="C824" s="184">
        <v>4410</v>
      </c>
      <c r="D824" s="59" t="s">
        <v>65</v>
      </c>
      <c r="E824" s="358"/>
      <c r="F824" s="54">
        <v>600</v>
      </c>
    </row>
    <row r="825" spans="1:6" ht="29.25" customHeight="1">
      <c r="A825" s="73"/>
      <c r="B825" s="74"/>
      <c r="C825" s="91">
        <v>4440</v>
      </c>
      <c r="D825" s="87" t="s">
        <v>40</v>
      </c>
      <c r="E825" s="360"/>
      <c r="F825" s="98">
        <v>19721</v>
      </c>
    </row>
    <row r="826" spans="1:6" ht="31.5" customHeight="1">
      <c r="A826" s="73"/>
      <c r="B826" s="74"/>
      <c r="C826" s="91">
        <v>4700</v>
      </c>
      <c r="D826" s="87" t="s">
        <v>71</v>
      </c>
      <c r="E826" s="360"/>
      <c r="F826" s="98">
        <v>1000</v>
      </c>
    </row>
    <row r="827" spans="1:6" ht="29.25" customHeight="1">
      <c r="A827" s="73"/>
      <c r="B827" s="74"/>
      <c r="C827" s="86" t="s">
        <v>136</v>
      </c>
      <c r="D827" s="87" t="s">
        <v>72</v>
      </c>
      <c r="E827" s="360"/>
      <c r="F827" s="98">
        <v>120</v>
      </c>
    </row>
    <row r="828" spans="1:6" ht="30" customHeight="1">
      <c r="A828" s="73"/>
      <c r="B828" s="74"/>
      <c r="C828" s="46" t="s">
        <v>137</v>
      </c>
      <c r="D828" s="266" t="s">
        <v>73</v>
      </c>
      <c r="E828" s="361"/>
      <c r="F828" s="35">
        <v>3500</v>
      </c>
    </row>
    <row r="829" spans="1:6" ht="3.75" customHeight="1">
      <c r="A829" s="73"/>
      <c r="B829" s="112"/>
      <c r="C829" s="362"/>
      <c r="D829" s="363"/>
      <c r="E829" s="364"/>
      <c r="F829" s="365"/>
    </row>
    <row r="830" spans="1:6" ht="19.5" customHeight="1">
      <c r="A830" s="73"/>
      <c r="B830" s="148">
        <v>85421</v>
      </c>
      <c r="C830" s="149"/>
      <c r="D830" s="213" t="s">
        <v>248</v>
      </c>
      <c r="E830" s="366">
        <f>SUM(E832:E849)</f>
        <v>0</v>
      </c>
      <c r="F830" s="366">
        <f>SUM(F832:F849)</f>
        <v>1000569</v>
      </c>
    </row>
    <row r="831" spans="1:6" s="12" customFormat="1" ht="3.75" customHeight="1">
      <c r="A831" s="76"/>
      <c r="B831" s="80"/>
      <c r="C831" s="117"/>
      <c r="D831" s="56"/>
      <c r="E831" s="367"/>
      <c r="F831" s="45"/>
    </row>
    <row r="832" spans="1:6" s="12" customFormat="1" ht="33" customHeight="1">
      <c r="A832" s="76"/>
      <c r="B832" s="80"/>
      <c r="C832" s="57" t="s">
        <v>29</v>
      </c>
      <c r="D832" s="59" t="s">
        <v>30</v>
      </c>
      <c r="E832" s="368"/>
      <c r="F832" s="39">
        <v>1300</v>
      </c>
    </row>
    <row r="833" spans="1:8" s="12" customFormat="1" ht="19.5" customHeight="1">
      <c r="A833" s="76"/>
      <c r="B833" s="80"/>
      <c r="C833" s="99">
        <v>4010</v>
      </c>
      <c r="D833" s="64" t="s">
        <v>32</v>
      </c>
      <c r="E833" s="359"/>
      <c r="F833" s="66">
        <v>515001</v>
      </c>
      <c r="H833" s="67"/>
    </row>
    <row r="834" spans="1:6" s="12" customFormat="1" ht="19.5" customHeight="1">
      <c r="A834" s="76"/>
      <c r="B834" s="80"/>
      <c r="C834" s="99">
        <v>4040</v>
      </c>
      <c r="D834" s="64" t="s">
        <v>34</v>
      </c>
      <c r="E834" s="359"/>
      <c r="F834" s="66">
        <v>33214</v>
      </c>
    </row>
    <row r="835" spans="1:8" s="12" customFormat="1" ht="19.5" customHeight="1">
      <c r="A835" s="76"/>
      <c r="B835" s="80"/>
      <c r="C835" s="99">
        <v>4110</v>
      </c>
      <c r="D835" s="64" t="s">
        <v>36</v>
      </c>
      <c r="E835" s="359"/>
      <c r="F835" s="68">
        <v>84600</v>
      </c>
      <c r="H835" s="67"/>
    </row>
    <row r="836" spans="1:6" s="12" customFormat="1" ht="19.5" customHeight="1">
      <c r="A836" s="76"/>
      <c r="B836" s="80"/>
      <c r="C836" s="99">
        <v>4120</v>
      </c>
      <c r="D836" s="64" t="s">
        <v>38</v>
      </c>
      <c r="E836" s="359"/>
      <c r="F836" s="68">
        <v>13474</v>
      </c>
    </row>
    <row r="837" spans="1:6" s="12" customFormat="1" ht="19.5" customHeight="1">
      <c r="A837" s="76"/>
      <c r="B837" s="80"/>
      <c r="C837" s="99">
        <v>4210</v>
      </c>
      <c r="D837" s="64" t="s">
        <v>26</v>
      </c>
      <c r="E837" s="359"/>
      <c r="F837" s="85">
        <v>33280</v>
      </c>
    </row>
    <row r="838" spans="1:6" s="12" customFormat="1" ht="19.5" customHeight="1">
      <c r="A838" s="76"/>
      <c r="B838" s="80"/>
      <c r="C838" s="99">
        <v>4220</v>
      </c>
      <c r="D838" s="64" t="s">
        <v>163</v>
      </c>
      <c r="E838" s="359"/>
      <c r="F838" s="85">
        <v>120000</v>
      </c>
    </row>
    <row r="839" spans="1:6" s="12" customFormat="1" ht="31.5">
      <c r="A839" s="76"/>
      <c r="B839" s="80"/>
      <c r="C839" s="91">
        <v>4230</v>
      </c>
      <c r="D839" s="64" t="s">
        <v>249</v>
      </c>
      <c r="E839" s="369"/>
      <c r="F839" s="98">
        <v>3500</v>
      </c>
    </row>
    <row r="840" spans="1:6" s="12" customFormat="1" ht="19.5" customHeight="1">
      <c r="A840" s="76"/>
      <c r="B840" s="80"/>
      <c r="C840" s="99">
        <v>4260</v>
      </c>
      <c r="D840" s="64" t="s">
        <v>58</v>
      </c>
      <c r="E840" s="369"/>
      <c r="F840" s="98">
        <v>100000</v>
      </c>
    </row>
    <row r="841" spans="1:6" s="12" customFormat="1" ht="19.5" customHeight="1">
      <c r="A841" s="76"/>
      <c r="B841" s="80"/>
      <c r="C841" s="99">
        <v>4280</v>
      </c>
      <c r="D841" s="64" t="s">
        <v>60</v>
      </c>
      <c r="E841" s="369"/>
      <c r="F841" s="98">
        <v>1600</v>
      </c>
    </row>
    <row r="842" spans="1:6" s="12" customFormat="1" ht="19.5" customHeight="1">
      <c r="A842" s="76"/>
      <c r="B842" s="80"/>
      <c r="C842" s="99">
        <v>4300</v>
      </c>
      <c r="D842" s="64" t="s">
        <v>20</v>
      </c>
      <c r="E842" s="369"/>
      <c r="F842" s="98">
        <v>37500</v>
      </c>
    </row>
    <row r="843" spans="1:6" s="12" customFormat="1" ht="19.5" customHeight="1">
      <c r="A843" s="76"/>
      <c r="B843" s="80"/>
      <c r="C843" s="99">
        <v>4350</v>
      </c>
      <c r="D843" s="64" t="s">
        <v>61</v>
      </c>
      <c r="E843" s="369"/>
      <c r="F843" s="98">
        <v>800</v>
      </c>
    </row>
    <row r="844" spans="1:6" s="12" customFormat="1" ht="31.5">
      <c r="A844" s="76"/>
      <c r="B844" s="80"/>
      <c r="C844" s="91">
        <v>4360</v>
      </c>
      <c r="D844" s="64" t="s">
        <v>62</v>
      </c>
      <c r="E844" s="369"/>
      <c r="F844" s="98">
        <v>2000</v>
      </c>
    </row>
    <row r="845" spans="1:6" s="12" customFormat="1" ht="32.25" customHeight="1">
      <c r="A845" s="76"/>
      <c r="B845" s="80"/>
      <c r="C845" s="91">
        <v>4370</v>
      </c>
      <c r="D845" s="64" t="s">
        <v>63</v>
      </c>
      <c r="E845" s="369"/>
      <c r="F845" s="98">
        <v>7000</v>
      </c>
    </row>
    <row r="846" spans="1:6" s="12" customFormat="1" ht="19.5" customHeight="1">
      <c r="A846" s="76"/>
      <c r="B846" s="80"/>
      <c r="C846" s="99">
        <v>4410</v>
      </c>
      <c r="D846" s="64" t="s">
        <v>65</v>
      </c>
      <c r="E846" s="369"/>
      <c r="F846" s="98">
        <v>2000</v>
      </c>
    </row>
    <row r="847" spans="1:6" s="12" customFormat="1" ht="19.5" customHeight="1">
      <c r="A847" s="76"/>
      <c r="B847" s="80"/>
      <c r="C847" s="99">
        <v>4430</v>
      </c>
      <c r="D847" s="64" t="s">
        <v>66</v>
      </c>
      <c r="E847" s="369"/>
      <c r="F847" s="98">
        <v>5000</v>
      </c>
    </row>
    <row r="848" spans="1:6" s="12" customFormat="1" ht="29.25" customHeight="1">
      <c r="A848" s="76"/>
      <c r="B848" s="80"/>
      <c r="C848" s="100">
        <v>4440</v>
      </c>
      <c r="D848" s="269" t="s">
        <v>40</v>
      </c>
      <c r="E848" s="370"/>
      <c r="F848" s="103">
        <v>36800</v>
      </c>
    </row>
    <row r="849" spans="1:6" s="12" customFormat="1" ht="29.25" customHeight="1">
      <c r="A849" s="76"/>
      <c r="B849" s="80"/>
      <c r="C849" s="90">
        <v>4750</v>
      </c>
      <c r="D849" s="266" t="s">
        <v>73</v>
      </c>
      <c r="E849" s="367"/>
      <c r="F849" s="35">
        <v>3500</v>
      </c>
    </row>
    <row r="850" spans="1:6" s="12" customFormat="1" ht="3.75" customHeight="1">
      <c r="A850" s="76"/>
      <c r="B850" s="136"/>
      <c r="C850" s="371"/>
      <c r="D850" s="82"/>
      <c r="E850" s="368"/>
      <c r="F850" s="84"/>
    </row>
    <row r="851" spans="1:6" s="12" customFormat="1" ht="19.5" customHeight="1">
      <c r="A851" s="76"/>
      <c r="B851" s="73">
        <v>85446</v>
      </c>
      <c r="C851" s="148"/>
      <c r="D851" s="150" t="s">
        <v>212</v>
      </c>
      <c r="E851" s="372">
        <f>SUM(E853:E854)</f>
        <v>0</v>
      </c>
      <c r="F851" s="241">
        <f>SUM(F853:F854)</f>
        <v>30500</v>
      </c>
    </row>
    <row r="852" spans="1:6" s="12" customFormat="1" ht="3.75" customHeight="1">
      <c r="A852" s="76"/>
      <c r="B852" s="80"/>
      <c r="C852" s="80"/>
      <c r="D852" s="56"/>
      <c r="E852" s="367"/>
      <c r="F852" s="45"/>
    </row>
    <row r="853" spans="1:6" s="12" customFormat="1" ht="19.5" customHeight="1">
      <c r="A853" s="76"/>
      <c r="B853" s="80"/>
      <c r="C853" s="136">
        <v>4300</v>
      </c>
      <c r="D853" s="82" t="s">
        <v>20</v>
      </c>
      <c r="E853" s="368"/>
      <c r="F853" s="84">
        <v>5500</v>
      </c>
    </row>
    <row r="854" spans="1:6" s="12" customFormat="1" ht="30.75" customHeight="1">
      <c r="A854" s="76"/>
      <c r="B854" s="80"/>
      <c r="C854" s="90">
        <v>4700</v>
      </c>
      <c r="D854" s="266" t="s">
        <v>71</v>
      </c>
      <c r="E854" s="367"/>
      <c r="F854" s="35">
        <v>25000</v>
      </c>
    </row>
    <row r="855" spans="1:6" ht="3.75" customHeight="1">
      <c r="A855" s="73"/>
      <c r="B855" s="113"/>
      <c r="C855" s="114"/>
      <c r="D855" s="326"/>
      <c r="E855" s="358"/>
      <c r="F855" s="54"/>
    </row>
    <row r="856" spans="1:6" s="12" customFormat="1" ht="19.5" customHeight="1">
      <c r="A856" s="76"/>
      <c r="B856" s="185">
        <v>85495</v>
      </c>
      <c r="C856" s="268"/>
      <c r="D856" s="373" t="s">
        <v>142</v>
      </c>
      <c r="E856" s="374">
        <f>SUM(E858)</f>
        <v>0</v>
      </c>
      <c r="F856" s="157">
        <f>SUM(F858)</f>
        <v>24320</v>
      </c>
    </row>
    <row r="857" spans="1:6" ht="3.75" customHeight="1">
      <c r="A857" s="73"/>
      <c r="B857" s="74"/>
      <c r="C857" s="90"/>
      <c r="D857" s="375"/>
      <c r="E857" s="361"/>
      <c r="F857" s="49"/>
    </row>
    <row r="858" spans="1:6" ht="31.5" customHeight="1">
      <c r="A858" s="73"/>
      <c r="B858" s="90"/>
      <c r="C858" s="74">
        <v>4440</v>
      </c>
      <c r="D858" s="376" t="s">
        <v>40</v>
      </c>
      <c r="E858" s="377"/>
      <c r="F858" s="35">
        <v>24320</v>
      </c>
    </row>
    <row r="859" spans="1:6" ht="3.75" customHeight="1">
      <c r="A859" s="112"/>
      <c r="B859" s="113"/>
      <c r="C859" s="114"/>
      <c r="D859" s="266"/>
      <c r="E859" s="358"/>
      <c r="F859" s="39"/>
    </row>
    <row r="860" spans="1:6" s="144" customFormat="1" ht="34.5">
      <c r="A860" s="70">
        <v>921</v>
      </c>
      <c r="B860" s="139"/>
      <c r="C860" s="378"/>
      <c r="D860" s="20" t="s">
        <v>250</v>
      </c>
      <c r="E860" s="231">
        <f>SUM(E862+E865)</f>
        <v>0</v>
      </c>
      <c r="F860" s="232">
        <f>SUM(F862+F865)</f>
        <v>34300</v>
      </c>
    </row>
    <row r="861" spans="1:6" ht="3.75" customHeight="1">
      <c r="A861" s="73"/>
      <c r="B861" s="74"/>
      <c r="C861" s="208"/>
      <c r="D861" s="145"/>
      <c r="E861" s="28"/>
      <c r="F861" s="62"/>
    </row>
    <row r="862" spans="1:7" s="12" customFormat="1" ht="19.5" customHeight="1">
      <c r="A862" s="76"/>
      <c r="B862" s="76">
        <v>92116</v>
      </c>
      <c r="C862" s="379"/>
      <c r="D862" s="380" t="s">
        <v>251</v>
      </c>
      <c r="E862" s="381">
        <f>SUM(E864)</f>
        <v>0</v>
      </c>
      <c r="F862" s="382">
        <f>SUM(F864)</f>
        <v>20000</v>
      </c>
      <c r="G862" s="298"/>
    </row>
    <row r="863" spans="1:6" ht="3.75" customHeight="1">
      <c r="A863" s="73"/>
      <c r="B863" s="74"/>
      <c r="C863" s="208"/>
      <c r="D863" s="307"/>
      <c r="E863" s="361"/>
      <c r="F863" s="49"/>
    </row>
    <row r="864" spans="1:6" ht="58.5" customHeight="1">
      <c r="A864" s="73"/>
      <c r="B864" s="113"/>
      <c r="C864" s="184">
        <v>2310</v>
      </c>
      <c r="D864" s="37" t="s">
        <v>56</v>
      </c>
      <c r="E864" s="383"/>
      <c r="F864" s="39">
        <v>20000</v>
      </c>
    </row>
    <row r="865" spans="1:6" s="12" customFormat="1" ht="19.5" customHeight="1">
      <c r="A865" s="76"/>
      <c r="B865" s="185">
        <v>92105</v>
      </c>
      <c r="C865" s="185"/>
      <c r="D865" s="373" t="s">
        <v>252</v>
      </c>
      <c r="E865" s="374">
        <f>SUM(E867:E868)</f>
        <v>0</v>
      </c>
      <c r="F865" s="157">
        <f>SUM(F867:F868)</f>
        <v>14300</v>
      </c>
    </row>
    <row r="866" spans="1:6" s="12" customFormat="1" ht="3.75" customHeight="1">
      <c r="A866" s="76"/>
      <c r="B866" s="80"/>
      <c r="C866" s="80"/>
      <c r="D866" s="384"/>
      <c r="E866" s="367"/>
      <c r="F866" s="45"/>
    </row>
    <row r="867" spans="1:6" s="12" customFormat="1" ht="19.5" customHeight="1">
      <c r="A867" s="76"/>
      <c r="B867" s="80"/>
      <c r="C867" s="289">
        <v>4210</v>
      </c>
      <c r="D867" s="82" t="s">
        <v>26</v>
      </c>
      <c r="E867" s="368"/>
      <c r="F867" s="84">
        <v>8300</v>
      </c>
    </row>
    <row r="868" spans="1:6" s="12" customFormat="1" ht="19.5" customHeight="1">
      <c r="A868" s="76"/>
      <c r="B868" s="80"/>
      <c r="C868" s="153">
        <v>4300</v>
      </c>
      <c r="D868" s="56" t="s">
        <v>20</v>
      </c>
      <c r="E868" s="367"/>
      <c r="F868" s="45">
        <v>6000</v>
      </c>
    </row>
    <row r="869" spans="1:6" ht="4.5" customHeight="1">
      <c r="A869" s="254"/>
      <c r="B869" s="113"/>
      <c r="C869" s="184"/>
      <c r="D869" s="326"/>
      <c r="E869" s="358"/>
      <c r="F869" s="54"/>
    </row>
    <row r="870" spans="1:6" s="351" customFormat="1" ht="19.5" customHeight="1">
      <c r="A870" s="385">
        <v>926</v>
      </c>
      <c r="B870" s="347"/>
      <c r="C870" s="347"/>
      <c r="D870" s="386" t="s">
        <v>253</v>
      </c>
      <c r="E870" s="387">
        <f>E872</f>
        <v>0</v>
      </c>
      <c r="F870" s="388">
        <f>F872</f>
        <v>24500</v>
      </c>
    </row>
    <row r="871" spans="1:6" s="12" customFormat="1" ht="3.75" customHeight="1">
      <c r="A871" s="77"/>
      <c r="B871" s="80"/>
      <c r="C871" s="80"/>
      <c r="D871" s="380"/>
      <c r="E871" s="381"/>
      <c r="F871" s="382"/>
    </row>
    <row r="872" spans="1:6" s="12" customFormat="1" ht="31.5">
      <c r="A872" s="117"/>
      <c r="B872" s="73">
        <v>92605</v>
      </c>
      <c r="C872" s="76"/>
      <c r="D872" s="389" t="s">
        <v>254</v>
      </c>
      <c r="E872" s="390">
        <f>SUM(E874:E875)</f>
        <v>0</v>
      </c>
      <c r="F872" s="32">
        <f>SUM(F874:F875)</f>
        <v>24500</v>
      </c>
    </row>
    <row r="873" spans="1:6" s="12" customFormat="1" ht="3.75" customHeight="1">
      <c r="A873" s="117"/>
      <c r="B873" s="80"/>
      <c r="C873" s="80"/>
      <c r="D873" s="384"/>
      <c r="E873" s="367"/>
      <c r="F873" s="45"/>
    </row>
    <row r="874" spans="1:6" s="12" customFormat="1" ht="19.5" customHeight="1">
      <c r="A874" s="117"/>
      <c r="B874" s="80"/>
      <c r="C874" s="153">
        <v>4210</v>
      </c>
      <c r="D874" s="56" t="s">
        <v>26</v>
      </c>
      <c r="E874" s="367"/>
      <c r="F874" s="45">
        <v>14500</v>
      </c>
    </row>
    <row r="875" spans="1:6" s="12" customFormat="1" ht="19.5" customHeight="1">
      <c r="A875" s="289"/>
      <c r="B875" s="136"/>
      <c r="C875" s="371">
        <v>4300</v>
      </c>
      <c r="D875" s="82" t="s">
        <v>20</v>
      </c>
      <c r="E875" s="368"/>
      <c r="F875" s="84">
        <v>10000</v>
      </c>
    </row>
    <row r="876" spans="1:6" ht="19.5" customHeight="1">
      <c r="A876" s="391"/>
      <c r="B876" s="392"/>
      <c r="C876" s="393"/>
      <c r="D876" s="391" t="s">
        <v>255</v>
      </c>
      <c r="E876" s="394">
        <f>SUM(E13+E20+E36+E81+E87+E109+E149+E232+E286+E293+E303+E325+E524+E536+E696+E752+E860+E870)</f>
        <v>64020604</v>
      </c>
      <c r="F876" s="395">
        <f>SUM(F13+F20+F36+F81+F87+F109+F149+F232+F286+F293+F303+F325+F524+F536+F696+F752+F860+F870)</f>
        <v>66670724</v>
      </c>
    </row>
    <row r="877" spans="1:6" ht="19.5" customHeight="1">
      <c r="A877" s="396"/>
      <c r="B877" s="397"/>
      <c r="C877" s="397"/>
      <c r="D877" s="398" t="s">
        <v>256</v>
      </c>
      <c r="E877" s="399">
        <f>SUM(E42+E46+E92+E242+E477)</f>
        <v>2383890</v>
      </c>
      <c r="F877" s="400"/>
    </row>
    <row r="878" spans="1:6" ht="3.75" customHeight="1">
      <c r="A878" s="396"/>
      <c r="B878" s="397"/>
      <c r="C878" s="397"/>
      <c r="D878" s="398"/>
      <c r="E878" s="399"/>
      <c r="F878" s="400"/>
    </row>
    <row r="879" spans="1:6" s="12" customFormat="1" ht="16.5" customHeight="1">
      <c r="A879" s="401"/>
      <c r="B879" s="192"/>
      <c r="C879" s="192"/>
      <c r="D879" s="402" t="s">
        <v>257</v>
      </c>
      <c r="E879" s="403"/>
      <c r="F879" s="404">
        <f>F876-F885</f>
        <v>61890427</v>
      </c>
    </row>
    <row r="880" spans="1:10" s="12" customFormat="1" ht="16.5" customHeight="1">
      <c r="A880" s="401"/>
      <c r="B880" s="192"/>
      <c r="C880" s="192"/>
      <c r="D880" s="405" t="s">
        <v>258</v>
      </c>
      <c r="E880" s="403"/>
      <c r="F880" s="325">
        <f>F30+F31+F50+F51+F54+F126+F127+F128+F131+F154+F155+F176+F177+F180+F181+F182+F209+F219+F226+F245+F246+F247+F248+F249+F250+F253+F283+F331+F332+F348+F349+F352+F368+F369+F390+F391+F394+F414+F415+F426+F427+F441+F442+F446+F467+F468+F481+F482+F546+F547+F550+F578+F579+F582+F606+F607+F610+F633+F641+F642+F645+F663+F664+F667+F690+F706+F707+F710+F731+F732+F761+F762+F787+F788+F812+F813+F833+F834</f>
        <v>36041718</v>
      </c>
      <c r="G880" s="406"/>
      <c r="H880" s="406"/>
      <c r="I880" s="67"/>
      <c r="J880" s="67"/>
    </row>
    <row r="881" spans="1:10" s="12" customFormat="1" ht="16.5" customHeight="1">
      <c r="A881" s="401"/>
      <c r="B881" s="192"/>
      <c r="C881" s="192"/>
      <c r="D881" s="405" t="s">
        <v>259</v>
      </c>
      <c r="E881" s="403"/>
      <c r="F881" s="183">
        <f>F32+F33+F52+F53+F129+F130+F156+F157+F178+F179+F207+F208+F251+F252+F333+F334+F350+F351+F370+F371+F392+F393+F416+F417+F428+F429+F443+F444+F469+F470+F483+F484+F534+F548+F549+F580+F581+F608+F609+F631+F632+F643+F644+F665+F666+F708+F709+F733+F734+F763+F764+F789+F790+F814+F815+F835+F836</f>
        <v>7665143</v>
      </c>
      <c r="G881" s="406"/>
      <c r="H881" s="406"/>
      <c r="I881" s="67"/>
      <c r="J881" s="67"/>
    </row>
    <row r="882" spans="1:8" s="12" customFormat="1" ht="16.5" customHeight="1">
      <c r="A882" s="401"/>
      <c r="B882" s="192"/>
      <c r="C882" s="192"/>
      <c r="D882" s="405" t="s">
        <v>260</v>
      </c>
      <c r="E882" s="403"/>
      <c r="F882" s="404">
        <f>SUM(F48+F218+F388+F508+F543+F628+F701+F864)</f>
        <v>2582049</v>
      </c>
      <c r="G882" s="406"/>
      <c r="H882" s="406"/>
    </row>
    <row r="883" spans="1:8" s="12" customFormat="1" ht="16.5" customHeight="1">
      <c r="A883" s="401"/>
      <c r="B883" s="192"/>
      <c r="C883" s="192"/>
      <c r="D883" s="405" t="s">
        <v>261</v>
      </c>
      <c r="E883" s="403"/>
      <c r="F883" s="404">
        <f>F295</f>
        <v>64590</v>
      </c>
      <c r="H883" s="406"/>
    </row>
    <row r="884" spans="1:8" s="12" customFormat="1" ht="16.5" customHeight="1">
      <c r="A884" s="401"/>
      <c r="B884" s="192"/>
      <c r="C884" s="192"/>
      <c r="D884" s="405" t="s">
        <v>262</v>
      </c>
      <c r="E884" s="403"/>
      <c r="F884" s="404">
        <f>F299</f>
        <v>1538654</v>
      </c>
      <c r="H884" s="406"/>
    </row>
    <row r="885" spans="1:6" s="12" customFormat="1" ht="16.5" customHeight="1">
      <c r="A885" s="407"/>
      <c r="B885" s="408"/>
      <c r="C885" s="408"/>
      <c r="D885" s="409" t="s">
        <v>263</v>
      </c>
      <c r="E885" s="410"/>
      <c r="F885" s="411">
        <f>SUM(F74+F77+F78+F79+F202+F236+F274+F409+F529)</f>
        <v>4780297</v>
      </c>
    </row>
  </sheetData>
  <mergeCells count="9">
    <mergeCell ref="G344:H344"/>
    <mergeCell ref="A6:F6"/>
    <mergeCell ref="A7:F7"/>
    <mergeCell ref="A8:F8"/>
    <mergeCell ref="A202:A205"/>
    <mergeCell ref="E1:F1"/>
    <mergeCell ref="E2:F2"/>
    <mergeCell ref="E3:F3"/>
    <mergeCell ref="E4:F4"/>
  </mergeCells>
  <printOptions/>
  <pageMargins left="0.945138888888889" right="0.47222222222222227" top="0.5118055555555556" bottom="0.393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tabSelected="1" workbookViewId="0" topLeftCell="A2">
      <selection activeCell="E16" sqref="E16:F16"/>
    </sheetView>
  </sheetViews>
  <sheetFormatPr defaultColWidth="9.140625" defaultRowHeight="12.75" outlineLevelRow="1"/>
  <cols>
    <col min="1" max="1" width="5.28125" style="1" customWidth="1"/>
    <col min="2" max="3" width="7.421875" style="0" customWidth="1"/>
    <col min="4" max="4" width="39.00390625" style="0" customWidth="1"/>
    <col min="5" max="5" width="14.28125" style="0" customWidth="1"/>
    <col min="6" max="6" width="15.28125" style="0" customWidth="1"/>
    <col min="7" max="7" width="10.140625" style="0" customWidth="1"/>
    <col min="8" max="8" width="9.7109375" style="0" customWidth="1"/>
  </cols>
  <sheetData>
    <row r="1" spans="2:6" ht="11.25" customHeight="1">
      <c r="B1" s="2"/>
      <c r="C1" s="2"/>
      <c r="D1" s="2"/>
      <c r="E1" s="481" t="s">
        <v>264</v>
      </c>
      <c r="F1" s="481"/>
    </row>
    <row r="2" spans="2:6" ht="11.25" customHeight="1">
      <c r="B2" s="2"/>
      <c r="C2" s="2"/>
      <c r="D2" s="2"/>
      <c r="E2" s="481" t="s">
        <v>1</v>
      </c>
      <c r="F2" s="481"/>
    </row>
    <row r="3" spans="2:6" ht="11.25" customHeight="1">
      <c r="B3" s="2"/>
      <c r="C3" s="2"/>
      <c r="D3" s="2"/>
      <c r="E3" s="481" t="s">
        <v>2</v>
      </c>
      <c r="F3" s="481"/>
    </row>
    <row r="4" spans="2:8" ht="12.75" customHeight="1">
      <c r="B4" s="2"/>
      <c r="C4" s="2"/>
      <c r="D4" s="2"/>
      <c r="E4" s="481" t="s">
        <v>3</v>
      </c>
      <c r="F4" s="481"/>
      <c r="H4" s="110"/>
    </row>
    <row r="5" spans="2:6" ht="12.75">
      <c r="B5" s="2"/>
      <c r="C5" s="2"/>
      <c r="D5" s="2"/>
      <c r="E5" s="412"/>
      <c r="F5" s="412"/>
    </row>
    <row r="6" spans="1:6" ht="16.5" customHeight="1">
      <c r="A6" s="483" t="s">
        <v>265</v>
      </c>
      <c r="B6" s="483"/>
      <c r="C6" s="483"/>
      <c r="D6" s="483"/>
      <c r="E6" s="483"/>
      <c r="F6" s="483"/>
    </row>
    <row r="7" spans="1:6" ht="18.75">
      <c r="A7" s="483" t="s">
        <v>266</v>
      </c>
      <c r="B7" s="483"/>
      <c r="C7" s="483"/>
      <c r="D7" s="483"/>
      <c r="E7" s="483"/>
      <c r="F7" s="483"/>
    </row>
    <row r="8" spans="1:6" ht="19.5" customHeight="1">
      <c r="A8" s="483" t="s">
        <v>267</v>
      </c>
      <c r="B8" s="483"/>
      <c r="C8" s="483"/>
      <c r="D8" s="483"/>
      <c r="E8" s="483"/>
      <c r="F8" s="483"/>
    </row>
    <row r="9" spans="1:6" ht="19.5" customHeight="1">
      <c r="A9" s="483" t="s">
        <v>268</v>
      </c>
      <c r="B9" s="483"/>
      <c r="C9" s="483"/>
      <c r="D9" s="483"/>
      <c r="E9" s="483"/>
      <c r="F9" s="483"/>
    </row>
    <row r="10" spans="1:6" ht="18.75">
      <c r="A10" s="3"/>
      <c r="B10" s="413"/>
      <c r="C10" s="413"/>
      <c r="D10" s="413"/>
      <c r="E10" s="413"/>
      <c r="F10" s="413"/>
    </row>
    <row r="11" spans="1:6" ht="7.5" customHeight="1">
      <c r="A11" s="5"/>
      <c r="B11" s="6"/>
      <c r="C11" s="6"/>
      <c r="D11" s="6"/>
      <c r="E11" s="6"/>
      <c r="F11" s="6"/>
    </row>
    <row r="12" spans="1:7" ht="17.25" customHeight="1">
      <c r="A12" s="414" t="s">
        <v>7</v>
      </c>
      <c r="B12" s="414" t="s">
        <v>8</v>
      </c>
      <c r="C12" s="415" t="s">
        <v>9</v>
      </c>
      <c r="D12" s="416" t="s">
        <v>10</v>
      </c>
      <c r="E12" s="417" t="s">
        <v>11</v>
      </c>
      <c r="F12" s="416" t="s">
        <v>12</v>
      </c>
      <c r="G12" s="418"/>
    </row>
    <row r="13" spans="1:6" s="422" customFormat="1" ht="10.5" customHeight="1">
      <c r="A13" s="419">
        <v>1</v>
      </c>
      <c r="B13" s="420">
        <v>2</v>
      </c>
      <c r="C13" s="421">
        <v>3</v>
      </c>
      <c r="D13" s="420">
        <v>4</v>
      </c>
      <c r="E13" s="421">
        <v>5</v>
      </c>
      <c r="F13" s="420">
        <v>6</v>
      </c>
    </row>
    <row r="14" spans="1:6" s="351" customFormat="1" ht="19.5" customHeight="1">
      <c r="A14" s="423" t="s">
        <v>13</v>
      </c>
      <c r="B14" s="424"/>
      <c r="C14" s="424"/>
      <c r="D14" s="349" t="s">
        <v>14</v>
      </c>
      <c r="E14" s="350">
        <f>E16</f>
        <v>5000</v>
      </c>
      <c r="F14" s="425">
        <f>F16</f>
        <v>5000</v>
      </c>
    </row>
    <row r="15" spans="1:6" ht="5.25" customHeight="1">
      <c r="A15" s="24"/>
      <c r="B15" s="26"/>
      <c r="C15" s="26"/>
      <c r="D15" s="27"/>
      <c r="E15" s="62"/>
      <c r="F15" s="426"/>
    </row>
    <row r="16" spans="1:6" ht="31.5" customHeight="1">
      <c r="A16" s="24"/>
      <c r="B16" s="26" t="s">
        <v>15</v>
      </c>
      <c r="C16" s="26"/>
      <c r="D16" s="33" t="s">
        <v>269</v>
      </c>
      <c r="E16" s="427">
        <f>SUM(E18:E19)</f>
        <v>5000</v>
      </c>
      <c r="F16" s="427">
        <f>SUM(F18:F19)</f>
        <v>5000</v>
      </c>
    </row>
    <row r="17" spans="1:6" ht="5.25" customHeight="1">
      <c r="A17" s="24"/>
      <c r="B17" s="26"/>
      <c r="C17" s="26"/>
      <c r="D17" s="33"/>
      <c r="E17" s="337"/>
      <c r="F17" s="134"/>
    </row>
    <row r="18" spans="1:6" ht="54" customHeight="1">
      <c r="A18" s="24"/>
      <c r="B18" s="26"/>
      <c r="C18" s="344" t="s">
        <v>17</v>
      </c>
      <c r="D18" s="428" t="s">
        <v>18</v>
      </c>
      <c r="E18" s="336">
        <v>5000</v>
      </c>
      <c r="F18" s="429"/>
    </row>
    <row r="19" spans="1:6" ht="19.5" customHeight="1">
      <c r="A19" s="30"/>
      <c r="B19" s="25"/>
      <c r="C19" s="42" t="s">
        <v>19</v>
      </c>
      <c r="D19" s="43" t="s">
        <v>20</v>
      </c>
      <c r="E19" s="189"/>
      <c r="F19" s="119">
        <v>5000</v>
      </c>
    </row>
    <row r="20" spans="1:6" ht="5.25" customHeight="1">
      <c r="A20" s="24"/>
      <c r="B20" s="26"/>
      <c r="C20" s="26"/>
      <c r="D20" s="430"/>
      <c r="E20" s="205"/>
      <c r="F20" s="308"/>
    </row>
    <row r="21" spans="1:6" s="351" customFormat="1" ht="12.75" customHeight="1" hidden="1" outlineLevel="1">
      <c r="A21" s="431" t="s">
        <v>21</v>
      </c>
      <c r="B21" s="424"/>
      <c r="C21" s="424"/>
      <c r="D21" s="349" t="s">
        <v>22</v>
      </c>
      <c r="E21" s="432">
        <f>E23</f>
        <v>0</v>
      </c>
      <c r="F21" s="433">
        <f>F23</f>
        <v>0</v>
      </c>
    </row>
    <row r="22" spans="1:6" s="12" customFormat="1" ht="12.75" customHeight="1" hidden="1" outlineLevel="1">
      <c r="A22" s="55"/>
      <c r="B22" s="333"/>
      <c r="C22" s="333"/>
      <c r="D22" s="78"/>
      <c r="E22" s="297"/>
      <c r="F22" s="79"/>
    </row>
    <row r="23" spans="1:6" s="12" customFormat="1" ht="12.75" customHeight="1" hidden="1" outlineLevel="1">
      <c r="A23" s="55"/>
      <c r="B23" s="333" t="s">
        <v>23</v>
      </c>
      <c r="C23" s="333"/>
      <c r="D23" s="56" t="s">
        <v>24</v>
      </c>
      <c r="E23" s="44"/>
      <c r="F23" s="45"/>
    </row>
    <row r="24" spans="1:6" ht="12.75" customHeight="1" hidden="1" outlineLevel="1">
      <c r="A24" s="53"/>
      <c r="B24" s="26"/>
      <c r="C24" s="26"/>
      <c r="D24" s="33"/>
      <c r="E24" s="48"/>
      <c r="F24" s="49"/>
    </row>
    <row r="25" spans="1:6" ht="12.75" customHeight="1" hidden="1" outlineLevel="1">
      <c r="A25" s="53"/>
      <c r="B25" s="26"/>
      <c r="C25" s="26" t="s">
        <v>17</v>
      </c>
      <c r="D25" s="210" t="s">
        <v>18</v>
      </c>
      <c r="E25" s="34"/>
      <c r="F25" s="49"/>
    </row>
    <row r="26" spans="1:6" ht="12.75" customHeight="1" hidden="1" outlineLevel="1">
      <c r="A26" s="53"/>
      <c r="B26" s="26"/>
      <c r="C26" s="36"/>
      <c r="D26" s="59"/>
      <c r="E26" s="60"/>
      <c r="F26" s="54"/>
    </row>
    <row r="27" spans="1:6" s="12" customFormat="1" ht="12.75" customHeight="1" hidden="1" outlineLevel="1">
      <c r="A27" s="55"/>
      <c r="B27" s="333"/>
      <c r="C27" s="333" t="s">
        <v>25</v>
      </c>
      <c r="D27" s="56" t="s">
        <v>26</v>
      </c>
      <c r="E27" s="44"/>
      <c r="F27" s="45"/>
    </row>
    <row r="28" spans="1:6" ht="12.75" customHeight="1" hidden="1" outlineLevel="1">
      <c r="A28" s="53"/>
      <c r="B28" s="36"/>
      <c r="C28" s="26"/>
      <c r="D28" s="33"/>
      <c r="E28" s="48"/>
      <c r="F28" s="49"/>
    </row>
    <row r="29" spans="1:6" s="351" customFormat="1" ht="19.5" customHeight="1" collapsed="1">
      <c r="A29" s="385">
        <v>700</v>
      </c>
      <c r="B29" s="348"/>
      <c r="C29" s="348"/>
      <c r="D29" s="349" t="s">
        <v>80</v>
      </c>
      <c r="E29" s="350">
        <f>E31</f>
        <v>480000</v>
      </c>
      <c r="F29" s="425">
        <f>F31</f>
        <v>90000</v>
      </c>
    </row>
    <row r="30" spans="1:6" s="12" customFormat="1" ht="5.25" customHeight="1">
      <c r="A30" s="77"/>
      <c r="B30" s="117"/>
      <c r="C30" s="117"/>
      <c r="D30" s="78"/>
      <c r="E30" s="116"/>
      <c r="F30" s="434"/>
    </row>
    <row r="31" spans="1:6" s="12" customFormat="1" ht="26.25" customHeight="1">
      <c r="A31" s="77"/>
      <c r="B31" s="117">
        <v>70005</v>
      </c>
      <c r="C31" s="117"/>
      <c r="D31" s="56" t="s">
        <v>81</v>
      </c>
      <c r="E31" s="435">
        <f>SUM(E33:E41)</f>
        <v>480000</v>
      </c>
      <c r="F31" s="435">
        <f>SUM(F33:F41)</f>
        <v>90000</v>
      </c>
    </row>
    <row r="32" spans="1:6" ht="5.25" customHeight="1">
      <c r="A32" s="94"/>
      <c r="B32" s="75"/>
      <c r="C32" s="75"/>
      <c r="D32" s="27"/>
      <c r="E32" s="233"/>
      <c r="F32" s="436"/>
    </row>
    <row r="33" spans="1:6" ht="60.75" customHeight="1">
      <c r="A33" s="94"/>
      <c r="B33" s="75"/>
      <c r="C33" s="344" t="s">
        <v>17</v>
      </c>
      <c r="D33" s="177" t="s">
        <v>18</v>
      </c>
      <c r="E33" s="336">
        <v>90000</v>
      </c>
      <c r="F33" s="437"/>
    </row>
    <row r="34" spans="1:6" ht="45.75" customHeight="1">
      <c r="A34" s="94"/>
      <c r="B34" s="75"/>
      <c r="C34" s="36" t="s">
        <v>270</v>
      </c>
      <c r="D34" s="37" t="s">
        <v>271</v>
      </c>
      <c r="E34" s="438">
        <v>390000</v>
      </c>
      <c r="F34" s="122"/>
    </row>
    <row r="35" spans="1:6" s="12" customFormat="1" ht="19.5" customHeight="1">
      <c r="A35" s="77"/>
      <c r="B35" s="80"/>
      <c r="C35" s="81" t="s">
        <v>25</v>
      </c>
      <c r="D35" s="82" t="s">
        <v>26</v>
      </c>
      <c r="E35" s="439"/>
      <c r="F35" s="84">
        <v>1000</v>
      </c>
    </row>
    <row r="36" spans="1:6" s="12" customFormat="1" ht="19.5" customHeight="1">
      <c r="A36" s="77"/>
      <c r="B36" s="80"/>
      <c r="C36" s="42" t="s">
        <v>90</v>
      </c>
      <c r="D36" s="56" t="s">
        <v>59</v>
      </c>
      <c r="E36" s="297"/>
      <c r="F36" s="45">
        <v>1000</v>
      </c>
    </row>
    <row r="37" spans="1:6" s="12" customFormat="1" ht="19.5" customHeight="1">
      <c r="A37" s="77"/>
      <c r="B37" s="80"/>
      <c r="C37" s="440" t="s">
        <v>19</v>
      </c>
      <c r="D37" s="64" t="s">
        <v>20</v>
      </c>
      <c r="E37" s="441"/>
      <c r="F37" s="85">
        <v>9000</v>
      </c>
    </row>
    <row r="38" spans="1:6" s="12" customFormat="1" ht="32.25" customHeight="1">
      <c r="A38" s="77"/>
      <c r="B38" s="80"/>
      <c r="C38" s="279" t="s">
        <v>91</v>
      </c>
      <c r="D38" s="64" t="s">
        <v>92</v>
      </c>
      <c r="E38" s="441"/>
      <c r="F38" s="85">
        <v>28000</v>
      </c>
    </row>
    <row r="39" spans="1:6" s="12" customFormat="1" ht="31.5" customHeight="1">
      <c r="A39" s="77"/>
      <c r="B39" s="80"/>
      <c r="C39" s="242" t="s">
        <v>96</v>
      </c>
      <c r="D39" s="355" t="s">
        <v>97</v>
      </c>
      <c r="E39" s="442"/>
      <c r="F39" s="357">
        <v>6000</v>
      </c>
    </row>
    <row r="40" spans="1:6" s="12" customFormat="1" ht="45" customHeight="1">
      <c r="A40" s="77"/>
      <c r="B40" s="80"/>
      <c r="C40" s="242" t="s">
        <v>98</v>
      </c>
      <c r="D40" s="355" t="s">
        <v>99</v>
      </c>
      <c r="E40" s="442"/>
      <c r="F40" s="357">
        <v>40000</v>
      </c>
    </row>
    <row r="41" spans="1:6" s="12" customFormat="1" ht="30" customHeight="1">
      <c r="A41" s="77"/>
      <c r="B41" s="80"/>
      <c r="C41" s="46" t="s">
        <v>100</v>
      </c>
      <c r="D41" s="266" t="s">
        <v>71</v>
      </c>
      <c r="E41" s="297"/>
      <c r="F41" s="35">
        <v>5000</v>
      </c>
    </row>
    <row r="42" spans="1:6" ht="5.25" customHeight="1">
      <c r="A42" s="94"/>
      <c r="B42" s="113"/>
      <c r="C42" s="132"/>
      <c r="D42" s="33"/>
      <c r="E42" s="28"/>
      <c r="F42" s="49"/>
    </row>
    <row r="43" spans="1:6" s="351" customFormat="1" ht="19.5" customHeight="1">
      <c r="A43" s="70">
        <v>710</v>
      </c>
      <c r="B43" s="348"/>
      <c r="C43" s="348"/>
      <c r="D43" s="349" t="s">
        <v>101</v>
      </c>
      <c r="E43" s="432">
        <f>E45+E50+E55</f>
        <v>532000</v>
      </c>
      <c r="F43" s="433">
        <f>F45+F50+F55</f>
        <v>532000</v>
      </c>
    </row>
    <row r="44" spans="1:6" ht="5.25" customHeight="1">
      <c r="A44" s="73"/>
      <c r="B44" s="75"/>
      <c r="C44" s="75"/>
      <c r="D44" s="27"/>
      <c r="E44" s="28"/>
      <c r="F44" s="29"/>
    </row>
    <row r="45" spans="1:6" ht="31.5" customHeight="1">
      <c r="A45" s="73"/>
      <c r="B45" s="75">
        <v>71013</v>
      </c>
      <c r="C45" s="75"/>
      <c r="D45" s="33" t="s">
        <v>272</v>
      </c>
      <c r="E45" s="443">
        <f>SUM(E47:E48)</f>
        <v>220000</v>
      </c>
      <c r="F45" s="444">
        <f>SUM(F47:F48)</f>
        <v>220000</v>
      </c>
    </row>
    <row r="46" spans="1:6" ht="5.25" customHeight="1">
      <c r="A46" s="73"/>
      <c r="B46" s="75"/>
      <c r="C46" s="75"/>
      <c r="D46" s="33"/>
      <c r="E46" s="48"/>
      <c r="F46" s="49"/>
    </row>
    <row r="47" spans="1:6" ht="62.25" customHeight="1">
      <c r="A47" s="73"/>
      <c r="B47" s="75"/>
      <c r="C47" s="176">
        <v>2110</v>
      </c>
      <c r="D47" s="177" t="s">
        <v>18</v>
      </c>
      <c r="E47" s="178">
        <v>220000</v>
      </c>
      <c r="F47" s="179"/>
    </row>
    <row r="48" spans="1:6" s="12" customFormat="1" ht="19.5" customHeight="1">
      <c r="A48" s="73"/>
      <c r="B48" s="80"/>
      <c r="C48" s="80">
        <v>4300</v>
      </c>
      <c r="D48" s="445" t="s">
        <v>20</v>
      </c>
      <c r="E48" s="189"/>
      <c r="F48" s="45">
        <v>220000</v>
      </c>
    </row>
    <row r="49" spans="1:6" s="12" customFormat="1" ht="5.25" customHeight="1">
      <c r="A49" s="112"/>
      <c r="B49" s="289"/>
      <c r="C49" s="80"/>
      <c r="D49" s="445"/>
      <c r="E49" s="189"/>
      <c r="F49" s="45"/>
    </row>
    <row r="50" spans="1:6" ht="30.75" customHeight="1">
      <c r="A50" s="73"/>
      <c r="B50" s="75">
        <v>71014</v>
      </c>
      <c r="C50" s="323"/>
      <c r="D50" s="285" t="s">
        <v>273</v>
      </c>
      <c r="E50" s="446">
        <f>SUM(E52:E53)</f>
        <v>25000</v>
      </c>
      <c r="F50" s="447">
        <f>SUM(F52:F53)</f>
        <v>25000</v>
      </c>
    </row>
    <row r="51" spans="1:6" ht="5.25" customHeight="1">
      <c r="A51" s="73"/>
      <c r="B51" s="75"/>
      <c r="C51" s="75"/>
      <c r="D51" s="33"/>
      <c r="E51" s="34"/>
      <c r="F51" s="35"/>
    </row>
    <row r="52" spans="1:6" ht="60" customHeight="1">
      <c r="A52" s="73"/>
      <c r="B52" s="75"/>
      <c r="C52" s="176">
        <v>2110</v>
      </c>
      <c r="D52" s="177" t="s">
        <v>18</v>
      </c>
      <c r="E52" s="178">
        <v>25000</v>
      </c>
      <c r="F52" s="103"/>
    </row>
    <row r="53" spans="1:6" s="12" customFormat="1" ht="19.5" customHeight="1">
      <c r="A53" s="76"/>
      <c r="B53" s="117"/>
      <c r="C53" s="117">
        <v>4300</v>
      </c>
      <c r="D53" s="56" t="s">
        <v>20</v>
      </c>
      <c r="E53" s="44"/>
      <c r="F53" s="45">
        <v>25000</v>
      </c>
    </row>
    <row r="54" spans="1:6" ht="5.25" customHeight="1">
      <c r="A54" s="73"/>
      <c r="B54" s="95"/>
      <c r="C54" s="75"/>
      <c r="D54" s="33"/>
      <c r="E54" s="48"/>
      <c r="F54" s="49"/>
    </row>
    <row r="55" spans="1:8" ht="19.5" customHeight="1">
      <c r="A55" s="73"/>
      <c r="B55" s="75">
        <v>71015</v>
      </c>
      <c r="C55" s="323"/>
      <c r="D55" s="285" t="s">
        <v>104</v>
      </c>
      <c r="E55" s="448">
        <f>SUM(E57:E79)</f>
        <v>287000</v>
      </c>
      <c r="F55" s="449">
        <f>SUM(F57:F79)</f>
        <v>287000</v>
      </c>
      <c r="G55" s="482"/>
      <c r="H55" s="482"/>
    </row>
    <row r="56" spans="1:6" ht="5.25" customHeight="1">
      <c r="A56" s="73"/>
      <c r="B56" s="75"/>
      <c r="C56" s="75"/>
      <c r="D56" s="33"/>
      <c r="E56" s="48"/>
      <c r="F56" s="49"/>
    </row>
    <row r="57" spans="1:6" ht="58.5" customHeight="1">
      <c r="A57" s="73"/>
      <c r="B57" s="75"/>
      <c r="C57" s="176">
        <v>2110</v>
      </c>
      <c r="D57" s="177" t="s">
        <v>18</v>
      </c>
      <c r="E57" s="178">
        <v>287000</v>
      </c>
      <c r="F57" s="179"/>
    </row>
    <row r="58" spans="1:8" ht="19.5" customHeight="1">
      <c r="A58" s="73"/>
      <c r="B58" s="75"/>
      <c r="C58" s="95">
        <v>4010</v>
      </c>
      <c r="D58" s="59" t="s">
        <v>32</v>
      </c>
      <c r="E58" s="60"/>
      <c r="F58" s="54">
        <v>53000</v>
      </c>
      <c r="G58" s="171"/>
      <c r="H58" s="171">
        <f>SUM(F58:F63)</f>
        <v>237400</v>
      </c>
    </row>
    <row r="59" spans="1:6" ht="29.25" customHeight="1">
      <c r="A59" s="73"/>
      <c r="B59" s="75"/>
      <c r="C59" s="91">
        <v>4020</v>
      </c>
      <c r="D59" s="92" t="s">
        <v>105</v>
      </c>
      <c r="E59" s="97"/>
      <c r="F59" s="98">
        <v>126230</v>
      </c>
    </row>
    <row r="60" spans="1:6" ht="19.5" customHeight="1">
      <c r="A60" s="73"/>
      <c r="B60" s="75"/>
      <c r="C60" s="91">
        <v>4040</v>
      </c>
      <c r="D60" s="92" t="s">
        <v>34</v>
      </c>
      <c r="E60" s="97"/>
      <c r="F60" s="85">
        <v>12670</v>
      </c>
    </row>
    <row r="61" spans="1:6" ht="19.5" customHeight="1">
      <c r="A61" s="73"/>
      <c r="B61" s="75"/>
      <c r="C61" s="91">
        <v>4110</v>
      </c>
      <c r="D61" s="92" t="s">
        <v>36</v>
      </c>
      <c r="E61" s="97"/>
      <c r="F61" s="85">
        <v>30800</v>
      </c>
    </row>
    <row r="62" spans="1:6" ht="19.5" customHeight="1">
      <c r="A62" s="73"/>
      <c r="B62" s="75"/>
      <c r="C62" s="91">
        <v>4120</v>
      </c>
      <c r="D62" s="92" t="s">
        <v>38</v>
      </c>
      <c r="E62" s="97"/>
      <c r="F62" s="85">
        <v>4700</v>
      </c>
    </row>
    <row r="63" spans="1:6" ht="19.5" customHeight="1">
      <c r="A63" s="73"/>
      <c r="B63" s="75"/>
      <c r="C63" s="91">
        <v>4170</v>
      </c>
      <c r="D63" s="92" t="s">
        <v>57</v>
      </c>
      <c r="E63" s="97"/>
      <c r="F63" s="85">
        <v>10000</v>
      </c>
    </row>
    <row r="64" spans="1:6" ht="19.5" customHeight="1">
      <c r="A64" s="73"/>
      <c r="B64" s="75"/>
      <c r="C64" s="91">
        <v>4210</v>
      </c>
      <c r="D64" s="92" t="s">
        <v>26</v>
      </c>
      <c r="E64" s="97"/>
      <c r="F64" s="85">
        <v>12000</v>
      </c>
    </row>
    <row r="65" spans="1:6" ht="19.5" customHeight="1">
      <c r="A65" s="73"/>
      <c r="B65" s="75"/>
      <c r="C65" s="91">
        <v>4260</v>
      </c>
      <c r="D65" s="92" t="s">
        <v>58</v>
      </c>
      <c r="E65" s="97"/>
      <c r="F65" s="85">
        <v>2800</v>
      </c>
    </row>
    <row r="66" spans="1:6" ht="19.5" customHeight="1">
      <c r="A66" s="73"/>
      <c r="B66" s="75"/>
      <c r="C66" s="91">
        <v>4270</v>
      </c>
      <c r="D66" s="92" t="s">
        <v>59</v>
      </c>
      <c r="E66" s="97"/>
      <c r="F66" s="85">
        <v>800</v>
      </c>
    </row>
    <row r="67" spans="1:6" ht="19.5" customHeight="1">
      <c r="A67" s="73"/>
      <c r="B67" s="75"/>
      <c r="C67" s="91">
        <v>4280</v>
      </c>
      <c r="D67" s="92" t="s">
        <v>60</v>
      </c>
      <c r="E67" s="97"/>
      <c r="F67" s="85">
        <v>200</v>
      </c>
    </row>
    <row r="68" spans="1:6" ht="19.5" customHeight="1">
      <c r="A68" s="73"/>
      <c r="B68" s="75"/>
      <c r="C68" s="91">
        <v>4300</v>
      </c>
      <c r="D68" s="92" t="s">
        <v>20</v>
      </c>
      <c r="E68" s="97"/>
      <c r="F68" s="85">
        <v>11500</v>
      </c>
    </row>
    <row r="69" spans="1:6" ht="19.5" customHeight="1">
      <c r="A69" s="73"/>
      <c r="B69" s="75"/>
      <c r="C69" s="91">
        <v>4350</v>
      </c>
      <c r="D69" s="92" t="s">
        <v>61</v>
      </c>
      <c r="E69" s="97"/>
      <c r="F69" s="85">
        <v>700</v>
      </c>
    </row>
    <row r="70" spans="1:6" ht="33" customHeight="1">
      <c r="A70" s="73"/>
      <c r="B70" s="75"/>
      <c r="C70" s="91">
        <v>4370</v>
      </c>
      <c r="D70" s="92" t="s">
        <v>63</v>
      </c>
      <c r="E70" s="97"/>
      <c r="F70" s="98">
        <v>2800</v>
      </c>
    </row>
    <row r="71" spans="1:6" ht="19.5" customHeight="1">
      <c r="A71" s="73"/>
      <c r="B71" s="75"/>
      <c r="C71" s="91">
        <v>4400</v>
      </c>
      <c r="D71" s="92" t="s">
        <v>64</v>
      </c>
      <c r="E71" s="97"/>
      <c r="F71" s="98">
        <v>3000</v>
      </c>
    </row>
    <row r="72" spans="1:6" ht="19.5" customHeight="1">
      <c r="A72" s="73"/>
      <c r="B72" s="75"/>
      <c r="C72" s="91">
        <v>4410</v>
      </c>
      <c r="D72" s="92" t="s">
        <v>65</v>
      </c>
      <c r="E72" s="97"/>
      <c r="F72" s="85">
        <v>650</v>
      </c>
    </row>
    <row r="73" spans="1:6" ht="19.5" customHeight="1">
      <c r="A73" s="73"/>
      <c r="B73" s="75"/>
      <c r="C73" s="91">
        <v>4430</v>
      </c>
      <c r="D73" s="92" t="s">
        <v>66</v>
      </c>
      <c r="E73" s="97"/>
      <c r="F73" s="85">
        <v>1300</v>
      </c>
    </row>
    <row r="74" spans="1:6" ht="30.75" customHeight="1">
      <c r="A74" s="73"/>
      <c r="B74" s="75"/>
      <c r="C74" s="91">
        <v>4440</v>
      </c>
      <c r="D74" s="87" t="s">
        <v>40</v>
      </c>
      <c r="E74" s="97"/>
      <c r="F74" s="98">
        <v>4400</v>
      </c>
    </row>
    <row r="75" spans="1:6" ht="19.5" customHeight="1">
      <c r="A75" s="73"/>
      <c r="B75" s="75"/>
      <c r="C75" s="91">
        <v>4480</v>
      </c>
      <c r="D75" s="87" t="s">
        <v>67</v>
      </c>
      <c r="E75" s="97"/>
      <c r="F75" s="98">
        <v>312</v>
      </c>
    </row>
    <row r="76" spans="1:6" ht="22.5" customHeight="1">
      <c r="A76" s="73"/>
      <c r="B76" s="75"/>
      <c r="C76" s="91">
        <v>4550</v>
      </c>
      <c r="D76" s="92" t="s">
        <v>106</v>
      </c>
      <c r="E76" s="97"/>
      <c r="F76" s="89">
        <v>1138</v>
      </c>
    </row>
    <row r="77" spans="1:6" ht="29.25" customHeight="1">
      <c r="A77" s="73"/>
      <c r="B77" s="75"/>
      <c r="C77" s="91">
        <v>4700</v>
      </c>
      <c r="D77" s="87" t="s">
        <v>71</v>
      </c>
      <c r="E77" s="97"/>
      <c r="F77" s="98">
        <v>1000</v>
      </c>
    </row>
    <row r="78" spans="1:6" ht="33" customHeight="1">
      <c r="A78" s="73"/>
      <c r="B78" s="75"/>
      <c r="C78" s="91">
        <v>4740</v>
      </c>
      <c r="D78" s="87" t="s">
        <v>72</v>
      </c>
      <c r="E78" s="97"/>
      <c r="F78" s="98">
        <v>1000</v>
      </c>
    </row>
    <row r="79" spans="1:6" ht="31.5" customHeight="1">
      <c r="A79" s="73"/>
      <c r="B79" s="75"/>
      <c r="C79" s="75">
        <v>4750</v>
      </c>
      <c r="D79" s="266" t="s">
        <v>73</v>
      </c>
      <c r="E79" s="159"/>
      <c r="F79" s="35">
        <v>6000</v>
      </c>
    </row>
    <row r="80" spans="1:6" ht="5.25" customHeight="1">
      <c r="A80" s="112"/>
      <c r="B80" s="95"/>
      <c r="C80" s="95"/>
      <c r="D80" s="59"/>
      <c r="E80" s="450"/>
      <c r="F80" s="54"/>
    </row>
    <row r="81" spans="1:6" s="351" customFormat="1" ht="19.5" customHeight="1">
      <c r="A81" s="451">
        <v>750</v>
      </c>
      <c r="B81" s="348"/>
      <c r="C81" s="348"/>
      <c r="D81" s="349" t="s">
        <v>107</v>
      </c>
      <c r="E81" s="432">
        <f>E83+E90</f>
        <v>232600</v>
      </c>
      <c r="F81" s="433">
        <f>F83+F90</f>
        <v>232600</v>
      </c>
    </row>
    <row r="82" spans="1:6" ht="5.25" customHeight="1">
      <c r="A82" s="175"/>
      <c r="B82" s="75"/>
      <c r="C82" s="75"/>
      <c r="D82" s="27"/>
      <c r="E82" s="28"/>
      <c r="F82" s="452"/>
    </row>
    <row r="83" spans="1:6" ht="19.5" customHeight="1">
      <c r="A83" s="175"/>
      <c r="B83" s="117">
        <v>75011</v>
      </c>
      <c r="C83" s="117"/>
      <c r="D83" s="56" t="s">
        <v>108</v>
      </c>
      <c r="E83" s="453">
        <f>SUM(E85:E88)</f>
        <v>182600</v>
      </c>
      <c r="F83" s="454">
        <f>SUM(F85:F88)</f>
        <v>182600</v>
      </c>
    </row>
    <row r="84" spans="1:6" ht="5.25" customHeight="1">
      <c r="A84" s="175"/>
      <c r="B84" s="75"/>
      <c r="C84" s="75"/>
      <c r="D84" s="33"/>
      <c r="E84" s="48"/>
      <c r="F84" s="49"/>
    </row>
    <row r="85" spans="1:6" ht="57" customHeight="1">
      <c r="A85" s="209"/>
      <c r="B85" s="75"/>
      <c r="C85" s="75">
        <v>2110</v>
      </c>
      <c r="D85" s="210" t="s">
        <v>18</v>
      </c>
      <c r="E85" s="34">
        <v>182600</v>
      </c>
      <c r="F85" s="49"/>
    </row>
    <row r="86" spans="1:8" s="147" customFormat="1" ht="19.5" customHeight="1">
      <c r="A86" s="209"/>
      <c r="B86" s="75"/>
      <c r="C86" s="91">
        <v>4010</v>
      </c>
      <c r="D86" s="92" t="s">
        <v>32</v>
      </c>
      <c r="E86" s="97"/>
      <c r="F86" s="89">
        <v>154900</v>
      </c>
      <c r="G86" s="314"/>
      <c r="H86" s="314">
        <f>SUM(F86:F88)</f>
        <v>182600</v>
      </c>
    </row>
    <row r="87" spans="1:6" s="147" customFormat="1" ht="19.5" customHeight="1">
      <c r="A87" s="73"/>
      <c r="B87" s="75"/>
      <c r="C87" s="91">
        <v>4110</v>
      </c>
      <c r="D87" s="92" t="s">
        <v>36</v>
      </c>
      <c r="E87" s="97"/>
      <c r="F87" s="89">
        <v>23800</v>
      </c>
    </row>
    <row r="88" spans="1:6" s="147" customFormat="1" ht="19.5" customHeight="1">
      <c r="A88" s="73"/>
      <c r="B88" s="75"/>
      <c r="C88" s="75">
        <v>4120</v>
      </c>
      <c r="D88" s="33" t="s">
        <v>38</v>
      </c>
      <c r="E88" s="48"/>
      <c r="F88" s="49">
        <v>3900</v>
      </c>
    </row>
    <row r="89" spans="1:6" ht="5.25" customHeight="1">
      <c r="A89" s="73"/>
      <c r="B89" s="95"/>
      <c r="C89" s="75"/>
      <c r="D89" s="33"/>
      <c r="E89" s="48"/>
      <c r="F89" s="49"/>
    </row>
    <row r="90" spans="1:6" ht="19.5" customHeight="1">
      <c r="A90" s="484"/>
      <c r="B90" s="323">
        <v>75045</v>
      </c>
      <c r="C90" s="323"/>
      <c r="D90" s="285" t="s">
        <v>139</v>
      </c>
      <c r="E90" s="449">
        <f>SUM(E92:E100)</f>
        <v>50000</v>
      </c>
      <c r="F90" s="449">
        <f>SUM(F92:F100)</f>
        <v>50000</v>
      </c>
    </row>
    <row r="91" spans="1:6" ht="5.25" customHeight="1">
      <c r="A91" s="484"/>
      <c r="B91" s="75"/>
      <c r="C91" s="75"/>
      <c r="D91" s="33"/>
      <c r="E91" s="48"/>
      <c r="F91" s="49"/>
    </row>
    <row r="92" spans="1:6" ht="60">
      <c r="A92" s="209"/>
      <c r="B92" s="75"/>
      <c r="C92" s="176">
        <v>2120</v>
      </c>
      <c r="D92" s="177" t="s">
        <v>274</v>
      </c>
      <c r="E92" s="178">
        <v>50000</v>
      </c>
      <c r="F92" s="179"/>
    </row>
    <row r="93" spans="1:8" s="12" customFormat="1" ht="19.5" customHeight="1">
      <c r="A93" s="211"/>
      <c r="B93" s="80"/>
      <c r="C93" s="289">
        <v>4110</v>
      </c>
      <c r="D93" s="82" t="s">
        <v>36</v>
      </c>
      <c r="E93" s="83"/>
      <c r="F93" s="84">
        <v>2000</v>
      </c>
      <c r="G93" s="67"/>
      <c r="H93" s="67">
        <f>SUM(F93:F95)</f>
        <v>24300</v>
      </c>
    </row>
    <row r="94" spans="1:6" s="12" customFormat="1" ht="19.5" customHeight="1">
      <c r="A94" s="211"/>
      <c r="B94" s="117"/>
      <c r="C94" s="294">
        <v>4120</v>
      </c>
      <c r="D94" s="64" t="s">
        <v>38</v>
      </c>
      <c r="E94" s="181"/>
      <c r="F94" s="85">
        <v>300</v>
      </c>
    </row>
    <row r="95" spans="1:6" s="12" customFormat="1" ht="19.5" customHeight="1">
      <c r="A95" s="211"/>
      <c r="B95" s="117"/>
      <c r="C95" s="99">
        <v>4170</v>
      </c>
      <c r="D95" s="64" t="s">
        <v>57</v>
      </c>
      <c r="E95" s="455"/>
      <c r="F95" s="85">
        <v>22000</v>
      </c>
    </row>
    <row r="96" spans="1:6" s="12" customFormat="1" ht="19.5" customHeight="1">
      <c r="A96" s="211"/>
      <c r="B96" s="117"/>
      <c r="C96" s="99">
        <v>4210</v>
      </c>
      <c r="D96" s="64" t="s">
        <v>26</v>
      </c>
      <c r="E96" s="65"/>
      <c r="F96" s="85">
        <v>2300</v>
      </c>
    </row>
    <row r="97" spans="1:6" s="12" customFormat="1" ht="19.5" customHeight="1" hidden="1" outlineLevel="1">
      <c r="A97" s="211"/>
      <c r="B97" s="117"/>
      <c r="C97" s="99">
        <v>4270</v>
      </c>
      <c r="D97" s="64" t="s">
        <v>59</v>
      </c>
      <c r="E97" s="65"/>
      <c r="F97" s="85"/>
    </row>
    <row r="98" spans="1:6" s="12" customFormat="1" ht="19.5" customHeight="1" collapsed="1">
      <c r="A98" s="211"/>
      <c r="B98" s="117"/>
      <c r="C98" s="99">
        <v>4280</v>
      </c>
      <c r="D98" s="64" t="s">
        <v>60</v>
      </c>
      <c r="E98" s="65"/>
      <c r="F98" s="85">
        <v>2400</v>
      </c>
    </row>
    <row r="99" spans="1:6" s="12" customFormat="1" ht="19.5" customHeight="1">
      <c r="A99" s="211"/>
      <c r="B99" s="117"/>
      <c r="C99" s="99">
        <v>4300</v>
      </c>
      <c r="D99" s="64" t="s">
        <v>20</v>
      </c>
      <c r="E99" s="65"/>
      <c r="F99" s="85">
        <v>21000</v>
      </c>
    </row>
    <row r="100" spans="1:6" s="12" customFormat="1" ht="12.75" customHeight="1" hidden="1" outlineLevel="1">
      <c r="A100" s="211"/>
      <c r="B100" s="117"/>
      <c r="C100" s="74">
        <v>4740</v>
      </c>
      <c r="D100" s="266" t="s">
        <v>72</v>
      </c>
      <c r="E100" s="44"/>
      <c r="F100" s="35"/>
    </row>
    <row r="101" spans="1:6" ht="5.25" customHeight="1" collapsed="1">
      <c r="A101" s="228"/>
      <c r="B101" s="95"/>
      <c r="C101" s="74"/>
      <c r="D101" s="33"/>
      <c r="E101" s="48"/>
      <c r="F101" s="49"/>
    </row>
    <row r="102" spans="1:6" ht="31.5" customHeight="1">
      <c r="A102" s="230">
        <v>754</v>
      </c>
      <c r="B102" s="140"/>
      <c r="C102" s="140"/>
      <c r="D102" s="141" t="s">
        <v>144</v>
      </c>
      <c r="E102" s="21">
        <f>E104</f>
        <v>5735710</v>
      </c>
      <c r="F102" s="22">
        <f>F104</f>
        <v>5732710</v>
      </c>
    </row>
    <row r="103" spans="1:6" ht="5.25" customHeight="1">
      <c r="A103" s="94"/>
      <c r="B103" s="75"/>
      <c r="C103" s="75"/>
      <c r="D103" s="27"/>
      <c r="E103" s="28"/>
      <c r="F103" s="29"/>
    </row>
    <row r="104" spans="1:6" ht="31.5" customHeight="1">
      <c r="A104" s="94"/>
      <c r="B104" s="75">
        <v>75411</v>
      </c>
      <c r="C104" s="75"/>
      <c r="D104" s="33" t="s">
        <v>147</v>
      </c>
      <c r="E104" s="456">
        <f>SUM(E106:E140)</f>
        <v>5735710</v>
      </c>
      <c r="F104" s="457">
        <f>SUM(F106:F140)</f>
        <v>5732710</v>
      </c>
    </row>
    <row r="105" spans="1:6" ht="5.25" customHeight="1">
      <c r="A105" s="94"/>
      <c r="B105" s="75"/>
      <c r="C105" s="75"/>
      <c r="D105" s="33"/>
      <c r="E105" s="28"/>
      <c r="F105" s="29"/>
    </row>
    <row r="106" spans="1:6" ht="60.75" customHeight="1">
      <c r="A106" s="94"/>
      <c r="B106" s="75"/>
      <c r="C106" s="344" t="s">
        <v>17</v>
      </c>
      <c r="D106" s="177" t="s">
        <v>18</v>
      </c>
      <c r="E106" s="178">
        <v>4932710</v>
      </c>
      <c r="F106" s="458"/>
    </row>
    <row r="107" spans="1:6" ht="48" customHeight="1">
      <c r="A107" s="94"/>
      <c r="B107" s="75"/>
      <c r="C107" s="344" t="s">
        <v>270</v>
      </c>
      <c r="D107" s="459" t="s">
        <v>271</v>
      </c>
      <c r="E107" s="178">
        <v>3000</v>
      </c>
      <c r="F107" s="458"/>
    </row>
    <row r="108" spans="1:6" ht="75" customHeight="1">
      <c r="A108" s="94"/>
      <c r="B108" s="75"/>
      <c r="C108" s="344" t="s">
        <v>148</v>
      </c>
      <c r="D108" s="459" t="s">
        <v>149</v>
      </c>
      <c r="E108" s="178">
        <v>800000</v>
      </c>
      <c r="F108" s="458"/>
    </row>
    <row r="109" spans="1:6" ht="19.5" customHeight="1">
      <c r="A109" s="94"/>
      <c r="B109" s="75"/>
      <c r="C109" s="344" t="s">
        <v>87</v>
      </c>
      <c r="D109" s="459" t="s">
        <v>88</v>
      </c>
      <c r="E109" s="178"/>
      <c r="F109" s="179">
        <v>640</v>
      </c>
    </row>
    <row r="110" spans="1:6" ht="32.25" customHeight="1">
      <c r="A110" s="94"/>
      <c r="B110" s="74"/>
      <c r="C110" s="36" t="s">
        <v>150</v>
      </c>
      <c r="D110" s="59" t="s">
        <v>151</v>
      </c>
      <c r="E110" s="246"/>
      <c r="F110" s="39">
        <v>332000</v>
      </c>
    </row>
    <row r="111" spans="1:8" ht="19.5" customHeight="1">
      <c r="A111" s="94"/>
      <c r="B111" s="74"/>
      <c r="C111" s="86" t="s">
        <v>31</v>
      </c>
      <c r="D111" s="92" t="s">
        <v>32</v>
      </c>
      <c r="E111" s="247"/>
      <c r="F111" s="85">
        <v>23000</v>
      </c>
      <c r="G111" s="171"/>
      <c r="H111" s="171">
        <f>SUM(F111:F119)</f>
        <v>4000722</v>
      </c>
    </row>
    <row r="112" spans="1:6" ht="19.5" customHeight="1">
      <c r="A112" s="94"/>
      <c r="B112" s="74"/>
      <c r="C112" s="86" t="s">
        <v>33</v>
      </c>
      <c r="D112" s="92" t="s">
        <v>34</v>
      </c>
      <c r="E112" s="247"/>
      <c r="F112" s="85">
        <v>794</v>
      </c>
    </row>
    <row r="113" spans="1:6" ht="31.5" customHeight="1">
      <c r="A113" s="94"/>
      <c r="B113" s="74"/>
      <c r="C113" s="86" t="s">
        <v>152</v>
      </c>
      <c r="D113" s="87" t="s">
        <v>153</v>
      </c>
      <c r="E113" s="247"/>
      <c r="F113" s="98">
        <v>3410942</v>
      </c>
    </row>
    <row r="114" spans="1:6" ht="33.75" customHeight="1">
      <c r="A114" s="94"/>
      <c r="B114" s="74"/>
      <c r="C114" s="86" t="s">
        <v>154</v>
      </c>
      <c r="D114" s="87" t="s">
        <v>155</v>
      </c>
      <c r="E114" s="247"/>
      <c r="F114" s="98">
        <v>248612</v>
      </c>
    </row>
    <row r="115" spans="1:6" ht="30.75" customHeight="1">
      <c r="A115" s="209"/>
      <c r="B115" s="74"/>
      <c r="C115" s="86" t="s">
        <v>156</v>
      </c>
      <c r="D115" s="87" t="s">
        <v>275</v>
      </c>
      <c r="E115" s="247"/>
      <c r="F115" s="98">
        <v>285149</v>
      </c>
    </row>
    <row r="116" spans="1:6" ht="45.75" customHeight="1">
      <c r="A116" s="175"/>
      <c r="B116" s="74"/>
      <c r="C116" s="86" t="s">
        <v>158</v>
      </c>
      <c r="D116" s="87" t="s">
        <v>276</v>
      </c>
      <c r="E116" s="247"/>
      <c r="F116" s="98">
        <v>24587</v>
      </c>
    </row>
    <row r="117" spans="1:6" s="12" customFormat="1" ht="19.5" customHeight="1">
      <c r="A117" s="267"/>
      <c r="B117" s="80"/>
      <c r="C117" s="63" t="s">
        <v>35</v>
      </c>
      <c r="D117" s="64" t="s">
        <v>36</v>
      </c>
      <c r="E117" s="130"/>
      <c r="F117" s="85">
        <v>5738</v>
      </c>
    </row>
    <row r="118" spans="1:6" s="12" customFormat="1" ht="19.5" customHeight="1">
      <c r="A118" s="267"/>
      <c r="B118" s="80"/>
      <c r="C118" s="63" t="s">
        <v>37</v>
      </c>
      <c r="D118" s="64" t="s">
        <v>38</v>
      </c>
      <c r="E118" s="130"/>
      <c r="F118" s="85">
        <v>583</v>
      </c>
    </row>
    <row r="119" spans="1:6" s="12" customFormat="1" ht="19.5" customHeight="1">
      <c r="A119" s="267"/>
      <c r="B119" s="80"/>
      <c r="C119" s="63" t="s">
        <v>119</v>
      </c>
      <c r="D119" s="64" t="s">
        <v>57</v>
      </c>
      <c r="E119" s="130"/>
      <c r="F119" s="85">
        <v>1317</v>
      </c>
    </row>
    <row r="120" spans="1:6" ht="32.25" customHeight="1">
      <c r="A120" s="94"/>
      <c r="B120" s="74"/>
      <c r="C120" s="86" t="s">
        <v>160</v>
      </c>
      <c r="D120" s="92" t="s">
        <v>161</v>
      </c>
      <c r="E120" s="247"/>
      <c r="F120" s="98">
        <v>182000</v>
      </c>
    </row>
    <row r="121" spans="1:6" s="12" customFormat="1" ht="19.5" customHeight="1">
      <c r="A121" s="77"/>
      <c r="B121" s="80"/>
      <c r="C121" s="63" t="s">
        <v>25</v>
      </c>
      <c r="D121" s="64" t="s">
        <v>26</v>
      </c>
      <c r="E121" s="130"/>
      <c r="F121" s="85">
        <v>208833</v>
      </c>
    </row>
    <row r="122" spans="1:6" s="12" customFormat="1" ht="19.5" customHeight="1">
      <c r="A122" s="77"/>
      <c r="B122" s="80"/>
      <c r="C122" s="63" t="s">
        <v>162</v>
      </c>
      <c r="D122" s="64" t="s">
        <v>163</v>
      </c>
      <c r="E122" s="130"/>
      <c r="F122" s="85">
        <v>6000</v>
      </c>
    </row>
    <row r="123" spans="1:6" s="147" customFormat="1" ht="30.75" customHeight="1">
      <c r="A123" s="73"/>
      <c r="B123" s="90"/>
      <c r="C123" s="57" t="s">
        <v>164</v>
      </c>
      <c r="D123" s="59" t="s">
        <v>249</v>
      </c>
      <c r="E123" s="460"/>
      <c r="F123" s="54">
        <v>1010</v>
      </c>
    </row>
    <row r="124" spans="1:6" s="12" customFormat="1" ht="19.5" customHeight="1">
      <c r="A124" s="77"/>
      <c r="B124" s="80"/>
      <c r="C124" s="63" t="s">
        <v>166</v>
      </c>
      <c r="D124" s="64" t="s">
        <v>167</v>
      </c>
      <c r="E124" s="130"/>
      <c r="F124" s="85">
        <v>29400</v>
      </c>
    </row>
    <row r="125" spans="1:6" s="12" customFormat="1" ht="19.5" customHeight="1">
      <c r="A125" s="77"/>
      <c r="B125" s="80"/>
      <c r="C125" s="63" t="s">
        <v>89</v>
      </c>
      <c r="D125" s="64" t="s">
        <v>58</v>
      </c>
      <c r="E125" s="130"/>
      <c r="F125" s="85">
        <v>39000</v>
      </c>
    </row>
    <row r="126" spans="1:6" s="12" customFormat="1" ht="19.5" customHeight="1">
      <c r="A126" s="77"/>
      <c r="B126" s="80"/>
      <c r="C126" s="63" t="s">
        <v>90</v>
      </c>
      <c r="D126" s="64" t="s">
        <v>59</v>
      </c>
      <c r="E126" s="130"/>
      <c r="F126" s="85">
        <v>14370</v>
      </c>
    </row>
    <row r="127" spans="1:6" s="12" customFormat="1" ht="19.5" customHeight="1">
      <c r="A127" s="77"/>
      <c r="B127" s="80"/>
      <c r="C127" s="63" t="s">
        <v>122</v>
      </c>
      <c r="D127" s="64" t="s">
        <v>60</v>
      </c>
      <c r="E127" s="130"/>
      <c r="F127" s="85">
        <v>16500</v>
      </c>
    </row>
    <row r="128" spans="1:6" s="12" customFormat="1" ht="19.5" customHeight="1">
      <c r="A128" s="77"/>
      <c r="B128" s="80"/>
      <c r="C128" s="63" t="s">
        <v>19</v>
      </c>
      <c r="D128" s="64" t="s">
        <v>20</v>
      </c>
      <c r="E128" s="130"/>
      <c r="F128" s="85">
        <v>35000</v>
      </c>
    </row>
    <row r="129" spans="1:6" s="12" customFormat="1" ht="19.5" customHeight="1">
      <c r="A129" s="77"/>
      <c r="B129" s="80"/>
      <c r="C129" s="63" t="s">
        <v>125</v>
      </c>
      <c r="D129" s="64" t="s">
        <v>61</v>
      </c>
      <c r="E129" s="130"/>
      <c r="F129" s="85">
        <v>5102</v>
      </c>
    </row>
    <row r="130" spans="1:6" s="12" customFormat="1" ht="30.75" customHeight="1">
      <c r="A130" s="77"/>
      <c r="B130" s="80"/>
      <c r="C130" s="86" t="s">
        <v>126</v>
      </c>
      <c r="D130" s="92" t="s">
        <v>62</v>
      </c>
      <c r="E130" s="130"/>
      <c r="F130" s="98">
        <v>7000</v>
      </c>
    </row>
    <row r="131" spans="1:6" s="12" customFormat="1" ht="31.5" customHeight="1">
      <c r="A131" s="77"/>
      <c r="B131" s="80"/>
      <c r="C131" s="86" t="s">
        <v>127</v>
      </c>
      <c r="D131" s="92" t="s">
        <v>63</v>
      </c>
      <c r="E131" s="130"/>
      <c r="F131" s="98">
        <v>18400</v>
      </c>
    </row>
    <row r="132" spans="1:6" s="12" customFormat="1" ht="19.5" customHeight="1">
      <c r="A132" s="76"/>
      <c r="B132" s="80"/>
      <c r="C132" s="63" t="s">
        <v>130</v>
      </c>
      <c r="D132" s="64" t="s">
        <v>65</v>
      </c>
      <c r="E132" s="130"/>
      <c r="F132" s="85">
        <v>8700</v>
      </c>
    </row>
    <row r="133" spans="1:6" s="12" customFormat="1" ht="19.5" customHeight="1">
      <c r="A133" s="76"/>
      <c r="B133" s="117"/>
      <c r="C133" s="63" t="s">
        <v>133</v>
      </c>
      <c r="D133" s="64" t="s">
        <v>66</v>
      </c>
      <c r="E133" s="130"/>
      <c r="F133" s="85">
        <v>500</v>
      </c>
    </row>
    <row r="134" spans="1:6" ht="30.75" customHeight="1">
      <c r="A134" s="73"/>
      <c r="B134" s="74"/>
      <c r="C134" s="86" t="s">
        <v>39</v>
      </c>
      <c r="D134" s="92" t="s">
        <v>40</v>
      </c>
      <c r="E134" s="247"/>
      <c r="F134" s="85">
        <v>907</v>
      </c>
    </row>
    <row r="135" spans="1:6" s="12" customFormat="1" ht="19.5" customHeight="1">
      <c r="A135" s="77"/>
      <c r="B135" s="80"/>
      <c r="C135" s="63" t="s">
        <v>93</v>
      </c>
      <c r="D135" s="64" t="s">
        <v>67</v>
      </c>
      <c r="E135" s="130"/>
      <c r="F135" s="85">
        <v>12377</v>
      </c>
    </row>
    <row r="136" spans="1:6" s="12" customFormat="1" ht="19.5" customHeight="1">
      <c r="A136" s="77"/>
      <c r="B136" s="80"/>
      <c r="C136" s="63" t="s">
        <v>134</v>
      </c>
      <c r="D136" s="64" t="s">
        <v>68</v>
      </c>
      <c r="E136" s="130"/>
      <c r="F136" s="85">
        <v>49</v>
      </c>
    </row>
    <row r="137" spans="1:6" ht="30.75" customHeight="1">
      <c r="A137" s="94"/>
      <c r="B137" s="74"/>
      <c r="C137" s="86" t="s">
        <v>168</v>
      </c>
      <c r="D137" s="87" t="s">
        <v>69</v>
      </c>
      <c r="E137" s="247"/>
      <c r="F137" s="98">
        <v>1000</v>
      </c>
    </row>
    <row r="138" spans="1:6" ht="30.75" customHeight="1">
      <c r="A138" s="94"/>
      <c r="B138" s="74"/>
      <c r="C138" s="279" t="s">
        <v>136</v>
      </c>
      <c r="D138" s="87" t="s">
        <v>72</v>
      </c>
      <c r="E138" s="461"/>
      <c r="F138" s="98">
        <v>4000</v>
      </c>
    </row>
    <row r="139" spans="1:6" ht="30.75" customHeight="1">
      <c r="A139" s="94"/>
      <c r="B139" s="74"/>
      <c r="C139" s="462" t="s">
        <v>137</v>
      </c>
      <c r="D139" s="269" t="s">
        <v>73</v>
      </c>
      <c r="E139" s="250"/>
      <c r="F139" s="103">
        <v>9200</v>
      </c>
    </row>
    <row r="140" spans="1:6" ht="19.5" customHeight="1">
      <c r="A140" s="94"/>
      <c r="B140" s="74"/>
      <c r="C140" s="46" t="s">
        <v>169</v>
      </c>
      <c r="D140" s="266" t="s">
        <v>74</v>
      </c>
      <c r="E140" s="28"/>
      <c r="F140" s="35">
        <v>800000</v>
      </c>
    </row>
    <row r="141" spans="1:6" ht="5.25" customHeight="1">
      <c r="A141" s="254"/>
      <c r="B141" s="113"/>
      <c r="C141" s="46"/>
      <c r="D141" s="33"/>
      <c r="E141" s="48"/>
      <c r="F141" s="49"/>
    </row>
    <row r="142" spans="1:6" s="351" customFormat="1" ht="19.5" customHeight="1">
      <c r="A142" s="385">
        <v>851</v>
      </c>
      <c r="B142" s="348"/>
      <c r="C142" s="348"/>
      <c r="D142" s="349" t="s">
        <v>219</v>
      </c>
      <c r="E142" s="432">
        <f>E144</f>
        <v>2056610</v>
      </c>
      <c r="F142" s="433">
        <f>F144</f>
        <v>2056610</v>
      </c>
    </row>
    <row r="143" spans="1:6" ht="5.25" customHeight="1">
      <c r="A143" s="94"/>
      <c r="B143" s="75"/>
      <c r="C143" s="75"/>
      <c r="D143" s="33"/>
      <c r="E143" s="48"/>
      <c r="F143" s="49"/>
    </row>
    <row r="144" spans="1:6" ht="46.5" customHeight="1">
      <c r="A144" s="94"/>
      <c r="B144" s="75">
        <v>85156</v>
      </c>
      <c r="C144" s="75"/>
      <c r="D144" s="33" t="s">
        <v>222</v>
      </c>
      <c r="E144" s="443">
        <f>SUM(E146:E147)</f>
        <v>2056610</v>
      </c>
      <c r="F144" s="444">
        <f>SUM(F146:F147)</f>
        <v>2056610</v>
      </c>
    </row>
    <row r="145" spans="1:6" ht="5.25" customHeight="1">
      <c r="A145" s="94"/>
      <c r="B145" s="75"/>
      <c r="C145" s="75"/>
      <c r="D145" s="33"/>
      <c r="E145" s="34"/>
      <c r="F145" s="49"/>
    </row>
    <row r="146" spans="1:6" ht="59.25" customHeight="1">
      <c r="A146" s="94"/>
      <c r="B146" s="75"/>
      <c r="C146" s="176">
        <v>2110</v>
      </c>
      <c r="D146" s="177" t="s">
        <v>18</v>
      </c>
      <c r="E146" s="178">
        <v>2056610</v>
      </c>
      <c r="F146" s="179"/>
    </row>
    <row r="147" spans="1:8" s="12" customFormat="1" ht="19.5" customHeight="1">
      <c r="A147" s="77"/>
      <c r="B147" s="80"/>
      <c r="C147" s="153">
        <v>4130</v>
      </c>
      <c r="D147" s="384" t="s">
        <v>223</v>
      </c>
      <c r="E147" s="44"/>
      <c r="F147" s="45">
        <v>2056610</v>
      </c>
      <c r="G147" s="67"/>
      <c r="H147" s="67">
        <f>SUM(F147)</f>
        <v>2056610</v>
      </c>
    </row>
    <row r="148" spans="1:6" ht="5.25" customHeight="1">
      <c r="A148" s="463"/>
      <c r="B148" s="214"/>
      <c r="C148" s="100"/>
      <c r="D148" s="101"/>
      <c r="E148" s="102"/>
      <c r="F148" s="179"/>
    </row>
    <row r="149" spans="1:6" s="351" customFormat="1" ht="19.5" customHeight="1">
      <c r="A149" s="385">
        <v>852</v>
      </c>
      <c r="B149" s="348"/>
      <c r="C149" s="348"/>
      <c r="D149" s="349" t="s">
        <v>224</v>
      </c>
      <c r="E149" s="432">
        <f>SUM(E151+E174)</f>
        <v>337860</v>
      </c>
      <c r="F149" s="464">
        <f>SUM(F151+F174)</f>
        <v>337860</v>
      </c>
    </row>
    <row r="150" spans="1:6" ht="5.25" customHeight="1">
      <c r="A150" s="94"/>
      <c r="B150" s="75"/>
      <c r="C150" s="75"/>
      <c r="D150" s="27"/>
      <c r="E150" s="28"/>
      <c r="F150" s="62"/>
    </row>
    <row r="151" spans="1:6" s="12" customFormat="1" ht="19.5" customHeight="1">
      <c r="A151" s="77"/>
      <c r="B151" s="117">
        <v>85203</v>
      </c>
      <c r="C151" s="117"/>
      <c r="D151" s="465" t="s">
        <v>229</v>
      </c>
      <c r="E151" s="454">
        <f>SUM(E153:E172)</f>
        <v>326200</v>
      </c>
      <c r="F151" s="454">
        <f>SUM(F153:F172)</f>
        <v>326200</v>
      </c>
    </row>
    <row r="152" spans="1:6" ht="5.25" customHeight="1">
      <c r="A152" s="94"/>
      <c r="B152" s="75"/>
      <c r="C152" s="75"/>
      <c r="D152" s="33"/>
      <c r="E152" s="48"/>
      <c r="F152" s="49"/>
    </row>
    <row r="153" spans="1:6" ht="58.5" customHeight="1">
      <c r="A153" s="94"/>
      <c r="B153" s="75"/>
      <c r="C153" s="176">
        <v>2110</v>
      </c>
      <c r="D153" s="177" t="s">
        <v>18</v>
      </c>
      <c r="E153" s="178">
        <v>326200</v>
      </c>
      <c r="F153" s="179"/>
    </row>
    <row r="154" spans="1:8" ht="19.5" customHeight="1">
      <c r="A154" s="94"/>
      <c r="B154" s="74"/>
      <c r="C154" s="466">
        <v>4010</v>
      </c>
      <c r="D154" s="224" t="s">
        <v>32</v>
      </c>
      <c r="E154" s="102"/>
      <c r="F154" s="226">
        <v>175276</v>
      </c>
      <c r="H154" s="171">
        <f>SUM(F154:F158)</f>
        <v>233418</v>
      </c>
    </row>
    <row r="155" spans="1:8" ht="19.5" customHeight="1">
      <c r="A155" s="94"/>
      <c r="B155" s="74"/>
      <c r="C155" s="153">
        <v>4040</v>
      </c>
      <c r="D155" s="82" t="s">
        <v>34</v>
      </c>
      <c r="E155" s="48"/>
      <c r="F155" s="84">
        <v>11636</v>
      </c>
      <c r="H155" s="171"/>
    </row>
    <row r="156" spans="1:6" ht="19.5" customHeight="1">
      <c r="A156" s="94"/>
      <c r="B156" s="74"/>
      <c r="C156" s="99">
        <v>4110</v>
      </c>
      <c r="D156" s="64" t="s">
        <v>36</v>
      </c>
      <c r="E156" s="97"/>
      <c r="F156" s="85">
        <v>30018</v>
      </c>
    </row>
    <row r="157" spans="1:6" ht="19.5" customHeight="1">
      <c r="A157" s="94"/>
      <c r="B157" s="74"/>
      <c r="C157" s="99">
        <v>4120</v>
      </c>
      <c r="D157" s="64" t="s">
        <v>38</v>
      </c>
      <c r="E157" s="97"/>
      <c r="F157" s="85">
        <v>4579</v>
      </c>
    </row>
    <row r="158" spans="1:6" ht="19.5" customHeight="1">
      <c r="A158" s="94"/>
      <c r="B158" s="74"/>
      <c r="C158" s="99">
        <v>4170</v>
      </c>
      <c r="D158" s="64" t="s">
        <v>57</v>
      </c>
      <c r="E158" s="97"/>
      <c r="F158" s="85">
        <v>11909</v>
      </c>
    </row>
    <row r="159" spans="1:6" ht="19.5" customHeight="1">
      <c r="A159" s="94"/>
      <c r="B159" s="74"/>
      <c r="C159" s="99">
        <v>4210</v>
      </c>
      <c r="D159" s="64" t="s">
        <v>26</v>
      </c>
      <c r="E159" s="97"/>
      <c r="F159" s="85">
        <v>10963</v>
      </c>
    </row>
    <row r="160" spans="1:6" ht="19.5" customHeight="1">
      <c r="A160" s="94"/>
      <c r="B160" s="74"/>
      <c r="C160" s="99">
        <v>4220</v>
      </c>
      <c r="D160" s="313" t="s">
        <v>163</v>
      </c>
      <c r="E160" s="97"/>
      <c r="F160" s="85">
        <v>12000</v>
      </c>
    </row>
    <row r="161" spans="1:6" ht="19.5" customHeight="1">
      <c r="A161" s="94"/>
      <c r="B161" s="74"/>
      <c r="C161" s="99">
        <v>4260</v>
      </c>
      <c r="D161" s="64" t="s">
        <v>58</v>
      </c>
      <c r="E161" s="97"/>
      <c r="F161" s="85">
        <v>6000</v>
      </c>
    </row>
    <row r="162" spans="1:6" ht="19.5" customHeight="1">
      <c r="A162" s="94"/>
      <c r="B162" s="74"/>
      <c r="C162" s="99">
        <v>4280</v>
      </c>
      <c r="D162" s="64" t="s">
        <v>60</v>
      </c>
      <c r="E162" s="97"/>
      <c r="F162" s="85">
        <v>300</v>
      </c>
    </row>
    <row r="163" spans="1:6" s="147" customFormat="1" ht="19.5" customHeight="1">
      <c r="A163" s="73"/>
      <c r="B163" s="74"/>
      <c r="C163" s="184">
        <v>4300</v>
      </c>
      <c r="D163" s="59" t="s">
        <v>20</v>
      </c>
      <c r="E163" s="60"/>
      <c r="F163" s="54">
        <v>48818</v>
      </c>
    </row>
    <row r="164" spans="1:6" ht="19.5" customHeight="1">
      <c r="A164" s="94"/>
      <c r="B164" s="74"/>
      <c r="C164" s="99">
        <v>4350</v>
      </c>
      <c r="D164" s="64" t="s">
        <v>61</v>
      </c>
      <c r="E164" s="97"/>
      <c r="F164" s="85">
        <v>500</v>
      </c>
    </row>
    <row r="165" spans="1:6" ht="33" customHeight="1">
      <c r="A165" s="94"/>
      <c r="B165" s="74"/>
      <c r="C165" s="91">
        <v>4370</v>
      </c>
      <c r="D165" s="92" t="s">
        <v>63</v>
      </c>
      <c r="E165" s="97"/>
      <c r="F165" s="98">
        <v>1500</v>
      </c>
    </row>
    <row r="166" spans="1:6" ht="19.5" customHeight="1">
      <c r="A166" s="94"/>
      <c r="B166" s="74"/>
      <c r="C166" s="91">
        <v>4410</v>
      </c>
      <c r="D166" s="64" t="s">
        <v>65</v>
      </c>
      <c r="E166" s="97"/>
      <c r="F166" s="89">
        <v>3300</v>
      </c>
    </row>
    <row r="167" spans="1:6" ht="19.5" customHeight="1">
      <c r="A167" s="94"/>
      <c r="B167" s="74"/>
      <c r="C167" s="91">
        <v>4430</v>
      </c>
      <c r="D167" s="64" t="s">
        <v>66</v>
      </c>
      <c r="E167" s="97"/>
      <c r="F167" s="89">
        <v>1500</v>
      </c>
    </row>
    <row r="168" spans="1:6" ht="29.25" customHeight="1">
      <c r="A168" s="94"/>
      <c r="B168" s="74"/>
      <c r="C168" s="91">
        <v>4440</v>
      </c>
      <c r="D168" s="87" t="s">
        <v>40</v>
      </c>
      <c r="E168" s="97"/>
      <c r="F168" s="98">
        <v>7055</v>
      </c>
    </row>
    <row r="169" spans="1:6" ht="12.75" customHeight="1" hidden="1" outlineLevel="1">
      <c r="A169" s="94"/>
      <c r="B169" s="74"/>
      <c r="C169" s="91">
        <v>4510</v>
      </c>
      <c r="D169" s="322" t="s">
        <v>68</v>
      </c>
      <c r="E169" s="97"/>
      <c r="F169" s="89"/>
    </row>
    <row r="170" spans="1:6" ht="29.25" customHeight="1" collapsed="1">
      <c r="A170" s="94"/>
      <c r="B170" s="74"/>
      <c r="C170" s="91">
        <v>4520</v>
      </c>
      <c r="D170" s="322" t="s">
        <v>69</v>
      </c>
      <c r="E170" s="97"/>
      <c r="F170" s="89">
        <v>146</v>
      </c>
    </row>
    <row r="171" spans="1:6" ht="29.25" customHeight="1">
      <c r="A171" s="94"/>
      <c r="B171" s="74"/>
      <c r="C171" s="91">
        <v>4700</v>
      </c>
      <c r="D171" s="322" t="s">
        <v>71</v>
      </c>
      <c r="E171" s="97"/>
      <c r="F171" s="89">
        <v>600</v>
      </c>
    </row>
    <row r="172" spans="1:6" ht="32.25" customHeight="1">
      <c r="A172" s="94"/>
      <c r="B172" s="74"/>
      <c r="C172" s="208">
        <v>4740</v>
      </c>
      <c r="D172" s="266" t="s">
        <v>72</v>
      </c>
      <c r="E172" s="48"/>
      <c r="F172" s="35">
        <v>100</v>
      </c>
    </row>
    <row r="173" spans="1:6" ht="5.25" customHeight="1">
      <c r="A173" s="94"/>
      <c r="B173" s="214"/>
      <c r="C173" s="467"/>
      <c r="D173" s="269"/>
      <c r="E173" s="102"/>
      <c r="F173" s="103"/>
    </row>
    <row r="174" spans="1:6" ht="19.5" customHeight="1">
      <c r="A174" s="94"/>
      <c r="B174" s="80">
        <v>85295</v>
      </c>
      <c r="C174" s="182"/>
      <c r="D174" s="468" t="s">
        <v>142</v>
      </c>
      <c r="E174" s="454">
        <f>SUM(E176:E180)</f>
        <v>11660</v>
      </c>
      <c r="F174" s="454">
        <f>SUM(F176:F180)</f>
        <v>11660</v>
      </c>
    </row>
    <row r="175" spans="1:6" ht="5.25" customHeight="1">
      <c r="A175" s="94"/>
      <c r="B175" s="74"/>
      <c r="C175" s="208"/>
      <c r="D175" s="266"/>
      <c r="E175" s="48"/>
      <c r="F175" s="35"/>
    </row>
    <row r="176" spans="1:6" ht="58.5" customHeight="1">
      <c r="A176" s="94"/>
      <c r="B176" s="74"/>
      <c r="C176" s="467">
        <v>2110</v>
      </c>
      <c r="D176" s="269" t="s">
        <v>277</v>
      </c>
      <c r="E176" s="178">
        <v>11660</v>
      </c>
      <c r="F176" s="103"/>
    </row>
    <row r="177" spans="1:8" ht="19.5" customHeight="1">
      <c r="A177" s="94"/>
      <c r="B177" s="74"/>
      <c r="C177" s="467">
        <v>4170</v>
      </c>
      <c r="D177" s="269" t="s">
        <v>57</v>
      </c>
      <c r="E177" s="102"/>
      <c r="F177" s="103">
        <v>8000</v>
      </c>
      <c r="H177" s="469">
        <f>SUM(F177)</f>
        <v>8000</v>
      </c>
    </row>
    <row r="178" spans="1:6" ht="19.5" customHeight="1">
      <c r="A178" s="94"/>
      <c r="B178" s="74"/>
      <c r="C178" s="467">
        <v>4210</v>
      </c>
      <c r="D178" s="269" t="s">
        <v>26</v>
      </c>
      <c r="E178" s="102"/>
      <c r="F178" s="103">
        <v>1660</v>
      </c>
    </row>
    <row r="179" spans="1:6" ht="19.5" customHeight="1">
      <c r="A179" s="94"/>
      <c r="B179" s="74"/>
      <c r="C179" s="467">
        <v>4410</v>
      </c>
      <c r="D179" s="269" t="s">
        <v>65</v>
      </c>
      <c r="E179" s="102"/>
      <c r="F179" s="103">
        <v>500</v>
      </c>
    </row>
    <row r="180" spans="1:6" ht="32.25" customHeight="1">
      <c r="A180" s="94"/>
      <c r="B180" s="74"/>
      <c r="C180" s="208">
        <v>4700</v>
      </c>
      <c r="D180" s="266" t="s">
        <v>71</v>
      </c>
      <c r="E180" s="48"/>
      <c r="F180" s="35">
        <v>1500</v>
      </c>
    </row>
    <row r="181" spans="1:6" ht="5.25" customHeight="1">
      <c r="A181" s="254"/>
      <c r="B181" s="113"/>
      <c r="C181" s="90"/>
      <c r="D181" s="307"/>
      <c r="E181" s="48"/>
      <c r="F181" s="49"/>
    </row>
    <row r="182" spans="1:6" s="144" customFormat="1" ht="30.75" customHeight="1">
      <c r="A182" s="70">
        <v>853</v>
      </c>
      <c r="B182" s="140"/>
      <c r="C182" s="140"/>
      <c r="D182" s="141" t="s">
        <v>234</v>
      </c>
      <c r="E182" s="21">
        <f>E184</f>
        <v>150000</v>
      </c>
      <c r="F182" s="304">
        <f>F184</f>
        <v>150000</v>
      </c>
    </row>
    <row r="183" spans="1:6" ht="5.25" customHeight="1">
      <c r="A183" s="73"/>
      <c r="B183" s="75"/>
      <c r="C183" s="75"/>
      <c r="D183" s="27"/>
      <c r="E183" s="28"/>
      <c r="F183" s="62"/>
    </row>
    <row r="184" spans="1:6" ht="31.5" customHeight="1">
      <c r="A184" s="73"/>
      <c r="B184" s="75">
        <v>85321</v>
      </c>
      <c r="C184" s="75"/>
      <c r="D184" s="33" t="s">
        <v>237</v>
      </c>
      <c r="E184" s="443">
        <f>SUM(E186:E199)</f>
        <v>150000</v>
      </c>
      <c r="F184" s="444">
        <f>SUM(F186:F199)</f>
        <v>150000</v>
      </c>
    </row>
    <row r="185" spans="1:6" ht="5.25" customHeight="1">
      <c r="A185" s="73"/>
      <c r="B185" s="75"/>
      <c r="C185" s="75"/>
      <c r="D185" s="33"/>
      <c r="E185" s="34"/>
      <c r="F185" s="35"/>
    </row>
    <row r="186" spans="1:6" ht="59.25" customHeight="1">
      <c r="A186" s="73"/>
      <c r="B186" s="75"/>
      <c r="C186" s="176">
        <v>2110</v>
      </c>
      <c r="D186" s="177" t="s">
        <v>18</v>
      </c>
      <c r="E186" s="178">
        <v>150000</v>
      </c>
      <c r="F186" s="103"/>
    </row>
    <row r="187" spans="1:8" s="12" customFormat="1" ht="19.5" customHeight="1">
      <c r="A187" s="76"/>
      <c r="B187" s="153"/>
      <c r="C187" s="117">
        <v>4010</v>
      </c>
      <c r="D187" s="56" t="s">
        <v>32</v>
      </c>
      <c r="E187" s="44"/>
      <c r="F187" s="45">
        <v>100223</v>
      </c>
      <c r="G187" s="67"/>
      <c r="H187" s="67">
        <f>SUM(F187:F191)</f>
        <v>132014</v>
      </c>
    </row>
    <row r="188" spans="1:6" s="12" customFormat="1" ht="19.5" customHeight="1">
      <c r="A188" s="76"/>
      <c r="B188" s="117"/>
      <c r="C188" s="294">
        <v>4040</v>
      </c>
      <c r="D188" s="64" t="s">
        <v>34</v>
      </c>
      <c r="E188" s="181"/>
      <c r="F188" s="85">
        <v>5015</v>
      </c>
    </row>
    <row r="189" spans="1:6" s="12" customFormat="1" ht="19.5" customHeight="1">
      <c r="A189" s="76"/>
      <c r="B189" s="153"/>
      <c r="C189" s="294">
        <v>4110</v>
      </c>
      <c r="D189" s="64" t="s">
        <v>36</v>
      </c>
      <c r="E189" s="227"/>
      <c r="F189" s="85">
        <v>15224</v>
      </c>
    </row>
    <row r="190" spans="1:6" s="12" customFormat="1" ht="19.5" customHeight="1">
      <c r="A190" s="76"/>
      <c r="B190" s="153"/>
      <c r="C190" s="99">
        <v>4120</v>
      </c>
      <c r="D190" s="64" t="s">
        <v>38</v>
      </c>
      <c r="E190" s="65"/>
      <c r="F190" s="85">
        <v>2456</v>
      </c>
    </row>
    <row r="191" spans="1:6" s="12" customFormat="1" ht="19.5" customHeight="1">
      <c r="A191" s="76"/>
      <c r="B191" s="153"/>
      <c r="C191" s="99">
        <v>4170</v>
      </c>
      <c r="D191" s="64" t="s">
        <v>57</v>
      </c>
      <c r="E191" s="65"/>
      <c r="F191" s="85">
        <v>9096</v>
      </c>
    </row>
    <row r="192" spans="1:6" s="12" customFormat="1" ht="19.5" customHeight="1">
      <c r="A192" s="76"/>
      <c r="B192" s="153"/>
      <c r="C192" s="91">
        <v>4210</v>
      </c>
      <c r="D192" s="92" t="s">
        <v>26</v>
      </c>
      <c r="E192" s="65"/>
      <c r="F192" s="89">
        <v>1900</v>
      </c>
    </row>
    <row r="193" spans="1:6" s="12" customFormat="1" ht="19.5" customHeight="1">
      <c r="A193" s="76"/>
      <c r="B193" s="153"/>
      <c r="C193" s="99">
        <v>4280</v>
      </c>
      <c r="D193" s="64" t="s">
        <v>60</v>
      </c>
      <c r="E193" s="65"/>
      <c r="F193" s="85">
        <v>40</v>
      </c>
    </row>
    <row r="194" spans="1:6" s="12" customFormat="1" ht="19.5" customHeight="1">
      <c r="A194" s="76"/>
      <c r="B194" s="153"/>
      <c r="C194" s="91">
        <v>4300</v>
      </c>
      <c r="D194" s="92" t="s">
        <v>20</v>
      </c>
      <c r="E194" s="65"/>
      <c r="F194" s="89">
        <v>5091</v>
      </c>
    </row>
    <row r="195" spans="1:6" s="12" customFormat="1" ht="32.25" customHeight="1">
      <c r="A195" s="76"/>
      <c r="B195" s="153"/>
      <c r="C195" s="91">
        <v>4370</v>
      </c>
      <c r="D195" s="92" t="s">
        <v>63</v>
      </c>
      <c r="E195" s="65"/>
      <c r="F195" s="98">
        <v>2100</v>
      </c>
    </row>
    <row r="196" spans="1:6" s="12" customFormat="1" ht="19.5" customHeight="1">
      <c r="A196" s="76"/>
      <c r="B196" s="153"/>
      <c r="C196" s="91">
        <v>4400</v>
      </c>
      <c r="D196" s="92" t="s">
        <v>64</v>
      </c>
      <c r="E196" s="65"/>
      <c r="F196" s="85">
        <v>4227</v>
      </c>
    </row>
    <row r="197" spans="1:6" s="12" customFormat="1" ht="19.5" customHeight="1">
      <c r="A197" s="76"/>
      <c r="B197" s="153"/>
      <c r="C197" s="99">
        <v>4410</v>
      </c>
      <c r="D197" s="64" t="s">
        <v>65</v>
      </c>
      <c r="E197" s="65"/>
      <c r="F197" s="85">
        <v>200</v>
      </c>
    </row>
    <row r="198" spans="1:6" ht="31.5" customHeight="1">
      <c r="A198" s="73"/>
      <c r="B198" s="90"/>
      <c r="C198" s="91">
        <v>4440</v>
      </c>
      <c r="D198" s="87" t="s">
        <v>40</v>
      </c>
      <c r="E198" s="97"/>
      <c r="F198" s="98">
        <v>3628</v>
      </c>
    </row>
    <row r="199" spans="1:6" ht="31.5" customHeight="1">
      <c r="A199" s="73"/>
      <c r="B199" s="90"/>
      <c r="C199" s="75">
        <v>4740</v>
      </c>
      <c r="D199" s="266" t="s">
        <v>72</v>
      </c>
      <c r="E199" s="283"/>
      <c r="F199" s="134">
        <v>800</v>
      </c>
    </row>
    <row r="200" spans="1:6" ht="5.25" customHeight="1">
      <c r="A200" s="112"/>
      <c r="B200" s="95"/>
      <c r="C200" s="95"/>
      <c r="D200" s="326"/>
      <c r="E200" s="205"/>
      <c r="F200" s="127"/>
    </row>
    <row r="201" spans="1:6" ht="19.5" customHeight="1">
      <c r="A201" s="391"/>
      <c r="B201" s="470"/>
      <c r="C201" s="471"/>
      <c r="D201" s="391" t="s">
        <v>255</v>
      </c>
      <c r="E201" s="472">
        <f>E14+E21+E29+E43+E81+E102+E142+E149+E182</f>
        <v>9529780</v>
      </c>
      <c r="F201" s="473">
        <f>F14+F21+F29+F43+F81+F102+F142+F149+F182</f>
        <v>9136780</v>
      </c>
    </row>
    <row r="202" spans="1:6" ht="19.5" customHeight="1">
      <c r="A202" s="474"/>
      <c r="B202" s="327"/>
      <c r="C202" s="327"/>
      <c r="D202" s="339" t="s">
        <v>278</v>
      </c>
      <c r="E202" s="327"/>
      <c r="F202" s="475">
        <f>F201-F204</f>
        <v>8336780</v>
      </c>
    </row>
    <row r="203" spans="1:8" ht="19.5" customHeight="1">
      <c r="A203" s="474"/>
      <c r="B203" s="327"/>
      <c r="C203" s="327"/>
      <c r="D203" s="339" t="s">
        <v>279</v>
      </c>
      <c r="F203" s="476">
        <f>SUM(H58+H86+H93+H111+H147+H154+H177+H187)</f>
        <v>6875064</v>
      </c>
      <c r="G203" s="171"/>
      <c r="H203" s="216">
        <f>SUM(H58+H86+H93+H111+H147+H154+H177+H187)</f>
        <v>6875064</v>
      </c>
    </row>
    <row r="204" spans="1:6" ht="19.5" customHeight="1">
      <c r="A204" s="474"/>
      <c r="B204" s="327"/>
      <c r="C204" s="327"/>
      <c r="D204" s="339" t="s">
        <v>280</v>
      </c>
      <c r="E204" s="327"/>
      <c r="F204" s="476">
        <f>F140</f>
        <v>800000</v>
      </c>
    </row>
    <row r="205" spans="1:6" ht="4.5" customHeight="1">
      <c r="A205" s="477"/>
      <c r="B205" s="478"/>
      <c r="C205" s="478"/>
      <c r="D205" s="479"/>
      <c r="E205" s="478"/>
      <c r="F205" s="479"/>
    </row>
  </sheetData>
  <mergeCells count="10">
    <mergeCell ref="G55:H55"/>
    <mergeCell ref="A90:A91"/>
    <mergeCell ref="A6:F6"/>
    <mergeCell ref="A7:F7"/>
    <mergeCell ref="A8:F8"/>
    <mergeCell ref="A9:F9"/>
    <mergeCell ref="E1:F1"/>
    <mergeCell ref="E2:F2"/>
    <mergeCell ref="E3:F3"/>
    <mergeCell ref="E4:F4"/>
  </mergeCells>
  <printOptions/>
  <pageMargins left="0.7875" right="0.47222222222222227" top="0.5118055555555556" bottom="0.47222222222222227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ewa</cp:lastModifiedBy>
  <cp:lastPrinted>2008-03-17T17:19:41Z</cp:lastPrinted>
  <dcterms:modified xsi:type="dcterms:W3CDTF">2008-03-17T17:33:53Z</dcterms:modified>
  <cp:category/>
  <cp:version/>
  <cp:contentType/>
  <cp:contentStatus/>
</cp:coreProperties>
</file>